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0-Site_internet\CARRIERE-STATUT\3-GESTION RH\3-1 TEMPS_DE_TRAVAIL\3-1-1 ORGANISATION_TEMPS_TRAVAIL\7- ANNUALISATION DU TEMPS TRAVAIL\"/>
    </mc:Choice>
  </mc:AlternateContent>
  <xr:revisionPtr revIDLastSave="0" documentId="13_ncr:1_{D575DB7E-4BCB-4A03-BDB3-00DD09EAB00C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Calcul annualisation" sheetId="1" r:id="rId1"/>
    <sheet name="planning 2026-2027" sheetId="2" r:id="rId2"/>
  </sheets>
  <definedNames>
    <definedName name="_xlnm.Print_Titles" localSheetId="1">'planning 2026-2027'!$1:$5</definedName>
    <definedName name="_xlnm.Print_Area" localSheetId="0">'Calcul annualisation'!$A$1:$J$42</definedName>
    <definedName name="_xlnm.Print_Area" localSheetId="1">'planning 2026-2027'!$A$1:$AH$88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2" l="1"/>
  <c r="AH28" i="2"/>
  <c r="L74" i="2" s="1"/>
  <c r="AH43" i="2"/>
  <c r="R74" i="2" s="1"/>
  <c r="AH35" i="2"/>
  <c r="AH34" i="2"/>
  <c r="N75" i="2" s="1"/>
  <c r="AH33" i="2"/>
  <c r="N74" i="2" s="1"/>
  <c r="F15" i="1"/>
  <c r="F16" i="1" s="1"/>
  <c r="H30" i="1"/>
  <c r="AI2" i="2"/>
  <c r="B78" i="2" s="1"/>
  <c r="C82" i="2" s="1"/>
  <c r="AH8" i="2"/>
  <c r="D74" i="2" s="1"/>
  <c r="AH9" i="2"/>
  <c r="AH10" i="2"/>
  <c r="AH13" i="2"/>
  <c r="F74" i="2" s="1"/>
  <c r="AH14" i="2"/>
  <c r="AH15" i="2"/>
  <c r="AH18" i="2"/>
  <c r="H74" i="2" s="1"/>
  <c r="AH19" i="2"/>
  <c r="AH20" i="2"/>
  <c r="AH23" i="2"/>
  <c r="J74" i="2" s="1"/>
  <c r="AH24" i="2"/>
  <c r="AH25" i="2"/>
  <c r="AH30" i="2"/>
  <c r="AH38" i="2"/>
  <c r="P74" i="2" s="1"/>
  <c r="AH39" i="2"/>
  <c r="AH40" i="2"/>
  <c r="AH44" i="2"/>
  <c r="AH45" i="2"/>
  <c r="AH48" i="2"/>
  <c r="T74" i="2" s="1"/>
  <c r="AH49" i="2"/>
  <c r="AH50" i="2"/>
  <c r="AH53" i="2"/>
  <c r="V74" i="2" s="1"/>
  <c r="AH54" i="2"/>
  <c r="V75" i="2" s="1"/>
  <c r="AH55" i="2"/>
  <c r="AH58" i="2"/>
  <c r="X74" i="2" s="1"/>
  <c r="AH59" i="2"/>
  <c r="AH60" i="2"/>
  <c r="AH63" i="2"/>
  <c r="Z74" i="2" s="1"/>
  <c r="AH64" i="2"/>
  <c r="AH65" i="2"/>
  <c r="AI66" i="2"/>
  <c r="J75" i="2" l="1"/>
  <c r="R75" i="2"/>
  <c r="Z75" i="2"/>
  <c r="L78" i="2"/>
  <c r="D75" i="2"/>
  <c r="P75" i="2"/>
  <c r="T75" i="2"/>
  <c r="L75" i="2"/>
  <c r="H75" i="2"/>
  <c r="AB74" i="2"/>
  <c r="F20" i="1" s="1"/>
  <c r="B25" i="1" s="1"/>
  <c r="F17" i="1"/>
  <c r="E31" i="1" s="1"/>
  <c r="N31" i="1" s="1"/>
  <c r="F75" i="2"/>
  <c r="X75" i="2"/>
  <c r="AB75" i="2" l="1"/>
  <c r="H78" i="2" s="1"/>
  <c r="D78" i="2"/>
  <c r="F25" i="1"/>
  <c r="B31" i="1" s="1"/>
  <c r="L25" i="1"/>
  <c r="P78" i="2" l="1"/>
  <c r="X78" i="2" s="1"/>
  <c r="H31" i="1"/>
  <c r="L31" i="1"/>
  <c r="H33" i="1"/>
  <c r="E42" i="1" s="1"/>
  <c r="G42" i="1" l="1"/>
  <c r="B35" i="1"/>
  <c r="F35" i="1" s="1"/>
  <c r="B42" i="1"/>
  <c r="C86" i="2" s="1"/>
  <c r="C8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100-000001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15" authorId="0" shapeId="0" xr:uid="{00000000-0006-0000-0100-000002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20" authorId="0" shapeId="0" xr:uid="{00000000-0006-0000-0100-000003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25" authorId="0" shapeId="0" xr:uid="{00000000-0006-0000-0100-000004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30" authorId="0" shapeId="0" xr:uid="{00000000-0006-0000-0100-000005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35" authorId="0" shapeId="0" xr:uid="{00000000-0006-0000-0100-000006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40" authorId="0" shapeId="0" xr:uid="{00000000-0006-0000-0100-000007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45" authorId="0" shapeId="0" xr:uid="{00000000-0006-0000-0100-000008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50" authorId="0" shapeId="0" xr:uid="{00000000-0006-0000-0100-000009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55" authorId="0" shapeId="0" xr:uid="{00000000-0006-0000-0100-00000A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60" authorId="0" shapeId="0" xr:uid="{00000000-0006-0000-0100-00000B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65" authorId="0" shapeId="0" xr:uid="{00000000-0006-0000-0100-00000C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78" authorId="0" shapeId="0" xr:uid="{00000000-0006-0000-0100-00000D000000}">
      <text>
        <r>
          <rPr>
            <sz val="9"/>
            <color indexed="81"/>
            <rFont val="Tahoma"/>
            <charset val="1"/>
          </rPr>
          <t>ATTENTION, dans le cas du temps non-complet, les "Heures à effectuer" sont le total des heures prévues sur l'année : il convient donc de remplir le planning pour que les cellules s'alimentent.</t>
        </r>
      </text>
    </comment>
    <comment ref="T78" authorId="0" shapeId="0" xr:uid="{00000000-0006-0000-0100-00000E000000}">
      <text>
        <r>
          <rPr>
            <sz val="9"/>
            <color indexed="81"/>
            <rFont val="Tahoma"/>
            <charset val="1"/>
          </rPr>
          <t>Insérer manuellement le solde de l'année précédente s'il y en a.</t>
        </r>
      </text>
    </comment>
  </commentList>
</comments>
</file>

<file path=xl/sharedStrings.xml><?xml version="1.0" encoding="utf-8"?>
<sst xmlns="http://schemas.openxmlformats.org/spreadsheetml/2006/main" count="525" uniqueCount="92">
  <si>
    <r>
      <t>Référence de calcul</t>
    </r>
    <r>
      <rPr>
        <b/>
        <sz val="10"/>
        <rFont val="Arial"/>
        <family val="2"/>
      </rPr>
      <t xml:space="preserve"> :</t>
    </r>
  </si>
  <si>
    <t>Un agent à temps complet :</t>
  </si>
  <si>
    <t>Afin d'assurer la fiabilité de ce calcul, vous devez fixer la date de début et fin de période (en jaune), et remplir le planning dans l'onglet suivant</t>
  </si>
  <si>
    <t>Calcul de la durée du contrat</t>
  </si>
  <si>
    <t>Date de début du contrat</t>
  </si>
  <si>
    <t>Date de fin du contrat</t>
  </si>
  <si>
    <t>Durée du contrat en semaine</t>
  </si>
  <si>
    <t>Nombre d'heure de travail à effectuer sur la période</t>
  </si>
  <si>
    <t>(remplir le planning sur l'onglet suivant)</t>
  </si>
  <si>
    <t xml:space="preserve">heures faites correspondent à </t>
  </si>
  <si>
    <t>heures payées</t>
  </si>
  <si>
    <t>Explication du calcul :</t>
  </si>
  <si>
    <t>x 1820 / 1607</t>
  </si>
  <si>
    <t>Nombre d'heures de travail payé par semaine sur la période</t>
  </si>
  <si>
    <t>heures payées sur</t>
  </si>
  <si>
    <t>semaines</t>
  </si>
  <si>
    <t>soit</t>
  </si>
  <si>
    <t>heures</t>
  </si>
  <si>
    <t>/</t>
  </si>
  <si>
    <t>Pour info, nombre d'heures de travail payé par mois sur la période</t>
  </si>
  <si>
    <t>heures payées par semaine soit</t>
  </si>
  <si>
    <t>heures payées par mois</t>
  </si>
  <si>
    <t>La durée hebdomadaire à retenir (qui sera indiquée sur l'acte d'engagement et servira pour la paie) est égale à :</t>
  </si>
  <si>
    <t>heuremes/semaine soit :</t>
  </si>
  <si>
    <t>minutes</t>
  </si>
  <si>
    <t>PLANNING AGENT :</t>
  </si>
  <si>
    <t>MADAME DUPONT</t>
  </si>
  <si>
    <t>DEFINITION DU TYPE DE TEMPS DE TRAVAIL :</t>
  </si>
  <si>
    <t>SEPTEMBRE</t>
  </si>
  <si>
    <t>Calendrier</t>
  </si>
  <si>
    <t>J</t>
  </si>
  <si>
    <t>V</t>
  </si>
  <si>
    <t>S</t>
  </si>
  <si>
    <t>D</t>
  </si>
  <si>
    <t>L</t>
  </si>
  <si>
    <t>M</t>
  </si>
  <si>
    <t>Nb. Heures</t>
  </si>
  <si>
    <t>Heures prévues</t>
  </si>
  <si>
    <t>Heures réalisées</t>
  </si>
  <si>
    <t>dont paiement en HC/HS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</si>
  <si>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</si>
  <si>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</si>
  <si>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</si>
  <si>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</si>
  <si>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</si>
  <si>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</si>
  <si>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</si>
  <si>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</si>
  <si>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</si>
  <si>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</si>
  <si>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</si>
  <si>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Week-end</t>
  </si>
  <si>
    <t>Congé payé</t>
  </si>
  <si>
    <t>Maladie</t>
  </si>
  <si>
    <t>Formation</t>
  </si>
  <si>
    <t>Jour Férié</t>
  </si>
  <si>
    <t>Récupération</t>
  </si>
  <si>
    <t>Jour de fractionnement</t>
  </si>
  <si>
    <t>Accident de service</t>
  </si>
  <si>
    <t>Réunion</t>
  </si>
  <si>
    <t>Vacance scolaire</t>
  </si>
  <si>
    <t>Autorisation spéciale d'absence</t>
  </si>
  <si>
    <t>Maternité</t>
  </si>
  <si>
    <t>Remplacement</t>
  </si>
  <si>
    <t>Récapitulatif annualisation selon le planning défini :</t>
  </si>
  <si>
    <t>SEPT</t>
  </si>
  <si>
    <t>DECEMBRE</t>
  </si>
  <si>
    <t>FEVRIER</t>
  </si>
  <si>
    <t>TOTAL</t>
  </si>
  <si>
    <t>TOTAL ANNEE</t>
  </si>
  <si>
    <t>Heures réalisées (hors HS)</t>
  </si>
  <si>
    <t>SOLDE
DEFINITIF</t>
  </si>
  <si>
    <t>TYPE DE TEMPS DE TRAVAIL</t>
  </si>
  <si>
    <t xml:space="preserve">HEURES A EFFECTUER </t>
  </si>
  <si>
    <t>HEURES EFFECTUEES</t>
  </si>
  <si>
    <t>HC/HS EFFECTUEES</t>
  </si>
  <si>
    <r>
      <t>SOLDE ANNEE</t>
    </r>
    <r>
      <rPr>
        <sz val="6"/>
        <rFont val="Arial Narrow"/>
        <family val="2"/>
      </rPr>
      <t xml:space="preserve"> (hors HS)</t>
    </r>
  </si>
  <si>
    <t>SOLDE ANNEE N-1</t>
  </si>
  <si>
    <t>SOLDE DEFINITIF</t>
  </si>
  <si>
    <r>
      <rPr>
        <i/>
        <sz val="10"/>
        <rFont val="Arial Narrow"/>
        <family val="2"/>
      </rPr>
      <t xml:space="preserve">Tableau à titre indicatif : </t>
    </r>
    <r>
      <rPr>
        <b/>
        <i/>
        <sz val="10"/>
        <rFont val="Arial Narrow"/>
        <family val="2"/>
      </rPr>
      <t>temps de travail effectif / temps rémunéré</t>
    </r>
  </si>
  <si>
    <t>(alimentation automatique selon planning prévisionnel)</t>
  </si>
  <si>
    <t>Situation de l'agent</t>
  </si>
  <si>
    <r>
      <t xml:space="preserve">Temps rémunéré mensuellement </t>
    </r>
    <r>
      <rPr>
        <sz val="9"/>
        <rFont val="Arial Narrow"/>
        <family val="2"/>
      </rPr>
      <t>(heures)</t>
    </r>
  </si>
  <si>
    <t>Equivalent temps hebdomadaire régulier</t>
  </si>
  <si>
    <t xml:space="preserve"> -&gt; est payé 1820 heures par an (35hx52 semaines)</t>
  </si>
  <si>
    <t xml:space="preserve"> -&gt; est payé 151,67 heures par mois</t>
  </si>
  <si>
    <t xml:space="preserve"> -&gt; est payé 35 heures par semaine</t>
  </si>
  <si>
    <t xml:space="preserve"> -&gt; doit effectuer 1600 heures de travail dans l'année + 7 heures pour la journée de solidarité</t>
  </si>
  <si>
    <t>Nombre d'heures de travail payées sur la période</t>
  </si>
  <si>
    <t>CONCLUSION</t>
  </si>
  <si>
    <t>Poste à temps non-complet ou temps complet</t>
  </si>
  <si>
    <t>Année scolaire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</si>
</sst>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0"/>
      <color indexed="10"/>
      <name val="Arial Narrow"/>
      <family val="2"/>
    </font>
    <font>
      <sz val="6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i/>
      <sz val="10"/>
      <name val="Arial Narrow"/>
      <family val="2"/>
    </font>
    <font>
      <sz val="10"/>
      <color indexed="9"/>
      <name val="Arial Narrow"/>
      <family val="2"/>
    </font>
    <font>
      <b/>
      <sz val="12"/>
      <color indexed="14"/>
      <name val="Arial Narrow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9"/>
      <color indexed="81"/>
      <name val="Tahoma"/>
      <charset val="1"/>
    </font>
    <font>
      <i/>
      <u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u/>
      <sz val="11"/>
      <name val="Arial"/>
      <family val="2"/>
    </font>
    <font>
      <sz val="11"/>
      <color indexed="8"/>
      <name val="Calibri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9" fillId="0" borderId="0" applyFill="0" applyProtection="0"/>
  </cellStyleXfs>
  <cellXfs count="2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3" fillId="3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2" fontId="9" fillId="2" borderId="3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vertical="center" wrapText="1"/>
    </xf>
    <xf numFmtId="2" fontId="6" fillId="2" borderId="9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6" fillId="2" borderId="10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left" vertical="center"/>
      <protection locked="0"/>
    </xf>
    <xf numFmtId="2" fontId="8" fillId="3" borderId="11" xfId="0" applyNumberFormat="1" applyFont="1" applyFill="1" applyBorder="1" applyAlignment="1">
      <alignment horizontal="center" vertical="center"/>
    </xf>
    <xf numFmtId="2" fontId="11" fillId="3" borderId="12" xfId="0" applyNumberFormat="1" applyFont="1" applyFill="1" applyBorder="1" applyAlignment="1" applyProtection="1">
      <alignment horizontal="center" vertical="center"/>
      <protection locked="0"/>
    </xf>
    <xf numFmtId="2" fontId="12" fillId="3" borderId="12" xfId="0" applyNumberFormat="1" applyFont="1" applyFill="1" applyBorder="1" applyAlignment="1" applyProtection="1">
      <alignment horizontal="center" vertical="center"/>
      <protection locked="0"/>
    </xf>
    <xf numFmtId="2" fontId="12" fillId="3" borderId="13" xfId="0" applyNumberFormat="1" applyFont="1" applyFill="1" applyBorder="1" applyAlignment="1">
      <alignment horizontal="center" vertical="center" wrapText="1"/>
    </xf>
    <xf numFmtId="2" fontId="12" fillId="3" borderId="14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vertical="center" wrapText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7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6" fillId="6" borderId="16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2" fontId="3" fillId="2" borderId="0" xfId="0" applyNumberFormat="1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7" borderId="1" xfId="0" applyFont="1" applyFill="1" applyBorder="1" applyProtection="1"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Protection="1">
      <protection locked="0"/>
    </xf>
    <xf numFmtId="0" fontId="3" fillId="10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8" fillId="11" borderId="17" xfId="0" applyFont="1" applyFill="1" applyBorder="1" applyProtection="1">
      <protection locked="0"/>
    </xf>
    <xf numFmtId="2" fontId="8" fillId="2" borderId="18" xfId="0" applyNumberFormat="1" applyFont="1" applyFill="1" applyBorder="1" applyAlignment="1">
      <alignment vertical="center" wrapText="1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12" borderId="19" xfId="0" applyNumberFormat="1" applyFont="1" applyFill="1" applyBorder="1" applyAlignment="1" applyProtection="1">
      <alignment horizontal="centerContinuous" vertical="center" wrapText="1"/>
      <protection hidden="1"/>
    </xf>
    <xf numFmtId="2" fontId="12" fillId="12" borderId="20" xfId="0" applyNumberFormat="1" applyFont="1" applyFill="1" applyBorder="1" applyAlignment="1" applyProtection="1">
      <alignment horizontal="centerContinuous" vertical="center" wrapText="1"/>
      <protection hidden="1"/>
    </xf>
    <xf numFmtId="0" fontId="2" fillId="13" borderId="21" xfId="0" applyFont="1" applyFill="1" applyBorder="1" applyAlignment="1" applyProtection="1">
      <alignment horizontal="centerContinuous" vertical="center"/>
      <protection locked="0"/>
    </xf>
    <xf numFmtId="0" fontId="2" fillId="13" borderId="22" xfId="0" applyFont="1" applyFill="1" applyBorder="1" applyAlignment="1" applyProtection="1">
      <alignment horizontal="centerContinuous" vertical="center"/>
      <protection locked="0"/>
    </xf>
    <xf numFmtId="0" fontId="2" fillId="13" borderId="23" xfId="0" applyFont="1" applyFill="1" applyBorder="1" applyAlignment="1" applyProtection="1">
      <alignment horizontal="centerContinuous" vertical="center"/>
      <protection locked="0"/>
    </xf>
    <xf numFmtId="0" fontId="19" fillId="13" borderId="21" xfId="0" applyFont="1" applyFill="1" applyBorder="1" applyAlignment="1" applyProtection="1">
      <alignment horizontal="centerContinuous"/>
      <protection locked="0"/>
    </xf>
    <xf numFmtId="0" fontId="19" fillId="13" borderId="22" xfId="0" applyFont="1" applyFill="1" applyBorder="1" applyAlignment="1" applyProtection="1">
      <alignment horizontal="centerContinuous"/>
      <protection locked="0"/>
    </xf>
    <xf numFmtId="0" fontId="19" fillId="13" borderId="23" xfId="0" applyFont="1" applyFill="1" applyBorder="1" applyAlignment="1" applyProtection="1">
      <alignment horizontal="centerContinuous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24" xfId="0" applyFont="1" applyFill="1" applyBorder="1" applyAlignment="1" applyProtection="1">
      <alignment horizontal="right"/>
      <protection locked="0"/>
    </xf>
    <xf numFmtId="0" fontId="9" fillId="6" borderId="25" xfId="0" applyFont="1" applyFill="1" applyBorder="1" applyAlignment="1" applyProtection="1">
      <alignment horizontal="centerContinuous" vertical="center" wrapText="1"/>
      <protection hidden="1"/>
    </xf>
    <xf numFmtId="0" fontId="9" fillId="6" borderId="26" xfId="0" applyFont="1" applyFill="1" applyBorder="1" applyAlignment="1" applyProtection="1">
      <alignment horizontal="centerContinuous" vertical="center"/>
      <protection hidden="1"/>
    </xf>
    <xf numFmtId="0" fontId="6" fillId="6" borderId="19" xfId="0" applyFont="1" applyFill="1" applyBorder="1" applyAlignment="1" applyProtection="1">
      <alignment horizontal="centerContinuous" vertical="center"/>
      <protection hidden="1"/>
    </xf>
    <xf numFmtId="0" fontId="6" fillId="6" borderId="27" xfId="0" applyFont="1" applyFill="1" applyBorder="1" applyAlignment="1" applyProtection="1">
      <alignment horizontal="centerContinuous" vertical="center"/>
      <protection hidden="1"/>
    </xf>
    <xf numFmtId="0" fontId="6" fillId="6" borderId="20" xfId="0" applyFont="1" applyFill="1" applyBorder="1" applyAlignment="1" applyProtection="1">
      <alignment horizontal="centerContinuous" vertical="center"/>
      <protection hidden="1"/>
    </xf>
    <xf numFmtId="0" fontId="6" fillId="6" borderId="28" xfId="0" applyFont="1" applyFill="1" applyBorder="1" applyAlignment="1" applyProtection="1">
      <alignment horizontal="centerContinuous" vertical="center"/>
      <protection hidden="1"/>
    </xf>
    <xf numFmtId="0" fontId="6" fillId="6" borderId="29" xfId="0" applyFont="1" applyFill="1" applyBorder="1" applyAlignment="1" applyProtection="1">
      <alignment horizontal="centerContinuous" vertical="center"/>
      <protection hidden="1"/>
    </xf>
    <xf numFmtId="0" fontId="7" fillId="6" borderId="30" xfId="0" applyFont="1" applyFill="1" applyBorder="1" applyAlignment="1" applyProtection="1">
      <alignment horizontal="centerContinuous" vertical="center" wrapText="1"/>
      <protection hidden="1"/>
    </xf>
    <xf numFmtId="0" fontId="7" fillId="6" borderId="31" xfId="0" applyFont="1" applyFill="1" applyBorder="1" applyAlignment="1" applyProtection="1">
      <alignment horizontal="centerContinuous" vertical="center" wrapText="1"/>
      <protection hidden="1"/>
    </xf>
    <xf numFmtId="0" fontId="3" fillId="13" borderId="30" xfId="0" applyFont="1" applyFill="1" applyBorder="1" applyAlignment="1" applyProtection="1">
      <alignment horizontal="centerContinuous" vertical="center" wrapText="1"/>
      <protection hidden="1"/>
    </xf>
    <xf numFmtId="0" fontId="3" fillId="13" borderId="32" xfId="0" applyFont="1" applyFill="1" applyBorder="1" applyAlignment="1" applyProtection="1">
      <alignment horizontal="centerContinuous" vertical="center" wrapText="1"/>
      <protection hidden="1"/>
    </xf>
    <xf numFmtId="0" fontId="3" fillId="13" borderId="31" xfId="0" applyFont="1" applyFill="1" applyBorder="1" applyAlignment="1" applyProtection="1">
      <alignment horizontal="centerContinuous" vertical="center" wrapText="1"/>
      <protection hidden="1"/>
    </xf>
    <xf numFmtId="0" fontId="6" fillId="6" borderId="33" xfId="0" applyFont="1" applyFill="1" applyBorder="1" applyAlignment="1" applyProtection="1">
      <alignment horizontal="centerContinuous"/>
      <protection hidden="1"/>
    </xf>
    <xf numFmtId="0" fontId="6" fillId="6" borderId="34" xfId="0" applyFont="1" applyFill="1" applyBorder="1" applyAlignment="1" applyProtection="1">
      <alignment horizontal="centerContinuous"/>
      <protection hidden="1"/>
    </xf>
    <xf numFmtId="0" fontId="6" fillId="6" borderId="35" xfId="0" applyFont="1" applyFill="1" applyBorder="1" applyAlignment="1" applyProtection="1">
      <alignment horizontal="centerContinuous"/>
      <protection hidden="1"/>
    </xf>
    <xf numFmtId="0" fontId="6" fillId="6" borderId="36" xfId="0" applyFont="1" applyFill="1" applyBorder="1" applyAlignment="1" applyProtection="1">
      <alignment horizontal="centerContinuous"/>
      <protection hidden="1"/>
    </xf>
    <xf numFmtId="0" fontId="9" fillId="6" borderId="25" xfId="0" applyFont="1" applyFill="1" applyBorder="1" applyAlignment="1" applyProtection="1">
      <alignment horizontal="centerContinuous" vertical="center"/>
      <protection hidden="1"/>
    </xf>
    <xf numFmtId="0" fontId="3" fillId="2" borderId="24" xfId="0" applyFont="1" applyFill="1" applyBorder="1" applyAlignment="1">
      <alignment horizontal="centerContinuous" vertical="center" wrapText="1"/>
    </xf>
    <xf numFmtId="0" fontId="3" fillId="2" borderId="38" xfId="0" applyFont="1" applyFill="1" applyBorder="1" applyAlignment="1">
      <alignment horizontal="centerContinuous" vertical="center" wrapText="1"/>
    </xf>
    <xf numFmtId="0" fontId="6" fillId="2" borderId="39" xfId="0" applyFont="1" applyFill="1" applyBorder="1" applyAlignment="1">
      <alignment horizontal="centerContinuous" vertical="center" wrapText="1"/>
    </xf>
    <xf numFmtId="0" fontId="6" fillId="2" borderId="40" xfId="0" applyFont="1" applyFill="1" applyBorder="1" applyAlignment="1">
      <alignment horizontal="centerContinuous" vertical="center" wrapText="1"/>
    </xf>
    <xf numFmtId="0" fontId="9" fillId="2" borderId="0" xfId="0" applyFont="1" applyFill="1" applyAlignment="1" applyProtection="1">
      <alignment horizontal="centerContinuous" vertical="top"/>
      <protection hidden="1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2" fillId="0" borderId="19" xfId="0" applyFont="1" applyBorder="1" applyAlignment="1">
      <alignment horizontal="centerContinuous" vertical="center" wrapText="1"/>
    </xf>
    <xf numFmtId="0" fontId="2" fillId="0" borderId="27" xfId="0" applyFont="1" applyBorder="1" applyAlignment="1">
      <alignment horizontal="centerContinuous" vertical="center" wrapText="1"/>
    </xf>
    <xf numFmtId="0" fontId="2" fillId="0" borderId="20" xfId="0" applyFont="1" applyBorder="1" applyAlignment="1">
      <alignment horizontal="centerContinuous" vertical="center" wrapText="1"/>
    </xf>
    <xf numFmtId="0" fontId="3" fillId="14" borderId="4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 wrapText="1"/>
    </xf>
    <xf numFmtId="0" fontId="3" fillId="14" borderId="42" xfId="0" applyFont="1" applyFill="1" applyBorder="1" applyAlignment="1">
      <alignment horizontal="centerContinuous" vertical="center"/>
    </xf>
    <xf numFmtId="0" fontId="7" fillId="5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14" borderId="43" xfId="0" applyFont="1" applyFill="1" applyBorder="1" applyAlignment="1">
      <alignment horizontal="centerContinuous" vertical="center"/>
    </xf>
    <xf numFmtId="49" fontId="3" fillId="14" borderId="41" xfId="0" applyNumberFormat="1" applyFont="1" applyFill="1" applyBorder="1" applyAlignment="1">
      <alignment horizontal="centerContinuous" vertical="center"/>
    </xf>
    <xf numFmtId="49" fontId="3" fillId="14" borderId="42" xfId="0" applyNumberFormat="1" applyFont="1" applyFill="1" applyBorder="1" applyAlignment="1">
      <alignment horizontal="centerContinuous" vertical="center"/>
    </xf>
    <xf numFmtId="49" fontId="3" fillId="16" borderId="44" xfId="0" applyNumberFormat="1" applyFont="1" applyFill="1" applyBorder="1" applyAlignment="1">
      <alignment horizontal="centerContinuous" vertical="top"/>
    </xf>
    <xf numFmtId="49" fontId="3" fillId="16" borderId="45" xfId="0" applyNumberFormat="1" applyFont="1" applyFill="1" applyBorder="1" applyAlignment="1">
      <alignment horizontal="centerContinuous" vertical="top"/>
    </xf>
    <xf numFmtId="49" fontId="3" fillId="16" borderId="46" xfId="0" applyNumberFormat="1" applyFont="1" applyFill="1" applyBorder="1" applyAlignment="1">
      <alignment horizontal="centerContinuous" vertical="top"/>
    </xf>
    <xf numFmtId="0" fontId="3" fillId="16" borderId="44" xfId="0" applyFont="1" applyFill="1" applyBorder="1" applyAlignment="1">
      <alignment horizontal="centerContinuous" vertical="center"/>
    </xf>
    <xf numFmtId="0" fontId="3" fillId="16" borderId="45" xfId="0" applyFont="1" applyFill="1" applyBorder="1" applyAlignment="1">
      <alignment horizontal="centerContinuous" vertical="center"/>
    </xf>
    <xf numFmtId="0" fontId="3" fillId="16" borderId="46" xfId="0" applyFont="1" applyFill="1" applyBorder="1" applyAlignment="1">
      <alignment horizontal="centerContinuous" vertical="center"/>
    </xf>
    <xf numFmtId="2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Protection="1">
      <protection locked="0"/>
    </xf>
    <xf numFmtId="0" fontId="13" fillId="15" borderId="1" xfId="0" applyFont="1" applyFill="1" applyBorder="1" applyProtection="1">
      <protection locked="0"/>
    </xf>
    <xf numFmtId="0" fontId="18" fillId="17" borderId="1" xfId="0" applyFont="1" applyFill="1" applyBorder="1" applyProtection="1">
      <protection locked="0"/>
    </xf>
    <xf numFmtId="0" fontId="3" fillId="18" borderId="1" xfId="0" applyFont="1" applyFill="1" applyBorder="1" applyProtection="1">
      <protection locked="0"/>
    </xf>
    <xf numFmtId="0" fontId="6" fillId="19" borderId="1" xfId="0" applyFont="1" applyFill="1" applyBorder="1" applyAlignment="1" applyProtection="1">
      <alignment horizontal="center" vertical="center"/>
      <protection locked="0"/>
    </xf>
    <xf numFmtId="0" fontId="7" fillId="5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Continuous" vertical="center" wrapText="1"/>
    </xf>
    <xf numFmtId="2" fontId="8" fillId="3" borderId="49" xfId="0" applyNumberFormat="1" applyFont="1" applyFill="1" applyBorder="1" applyAlignment="1">
      <alignment horizontal="center" vertical="center"/>
    </xf>
    <xf numFmtId="2" fontId="11" fillId="3" borderId="49" xfId="0" applyNumberFormat="1" applyFont="1" applyFill="1" applyBorder="1" applyAlignment="1" applyProtection="1">
      <alignment horizontal="center" vertical="center"/>
      <protection locked="0"/>
    </xf>
    <xf numFmtId="2" fontId="12" fillId="3" borderId="49" xfId="0" applyNumberFormat="1" applyFont="1" applyFill="1" applyBorder="1" applyAlignment="1" applyProtection="1">
      <alignment horizontal="center" vertical="center"/>
      <protection locked="0"/>
    </xf>
    <xf numFmtId="49" fontId="3" fillId="14" borderId="46" xfId="0" applyNumberFormat="1" applyFont="1" applyFill="1" applyBorder="1" applyAlignment="1">
      <alignment horizontal="centerContinuous" vertical="center"/>
    </xf>
    <xf numFmtId="0" fontId="7" fillId="0" borderId="24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24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21" xfId="0" applyFont="1" applyFill="1" applyBorder="1" applyAlignment="1">
      <alignment horizontal="centerContinuous" vertical="center" wrapText="1"/>
    </xf>
    <xf numFmtId="2" fontId="6" fillId="2" borderId="21" xfId="0" applyNumberFormat="1" applyFont="1" applyFill="1" applyBorder="1" applyAlignment="1">
      <alignment horizontal="center" vertical="center"/>
    </xf>
    <xf numFmtId="2" fontId="11" fillId="3" borderId="48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0" fontId="3" fillId="2" borderId="17" xfId="0" applyFont="1" applyFill="1" applyBorder="1" applyAlignment="1">
      <alignment horizontal="centerContinuous" vertical="center" wrapText="1"/>
    </xf>
    <xf numFmtId="0" fontId="7" fillId="0" borderId="38" xfId="0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0" fontId="3" fillId="12" borderId="1" xfId="0" applyFont="1" applyFill="1" applyBorder="1" applyProtection="1">
      <protection locked="0"/>
    </xf>
    <xf numFmtId="2" fontId="6" fillId="13" borderId="18" xfId="0" applyNumberFormat="1" applyFont="1" applyFill="1" applyBorder="1" applyAlignment="1" applyProtection="1">
      <alignment horizontal="centerContinuous" vertical="center"/>
      <protection hidden="1"/>
    </xf>
    <xf numFmtId="2" fontId="3" fillId="13" borderId="42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0" xfId="0" applyNumberFormat="1" applyFont="1" applyFill="1" applyAlignment="1" applyProtection="1">
      <alignment horizontal="centerContinuous" vertical="center" wrapText="1"/>
      <protection hidden="1"/>
    </xf>
    <xf numFmtId="2" fontId="3" fillId="13" borderId="18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60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61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62" xfId="0" applyNumberFormat="1" applyFont="1" applyFill="1" applyBorder="1" applyAlignment="1" applyProtection="1">
      <alignment horizontal="centerContinuous" vertical="center" wrapText="1"/>
      <protection hidden="1"/>
    </xf>
    <xf numFmtId="0" fontId="7" fillId="6" borderId="57" xfId="0" applyFont="1" applyFill="1" applyBorder="1" applyAlignment="1" applyProtection="1">
      <alignment horizontal="centerContinuous" vertical="center" wrapText="1"/>
      <protection hidden="1"/>
    </xf>
    <xf numFmtId="0" fontId="7" fillId="6" borderId="59" xfId="0" applyFont="1" applyFill="1" applyBorder="1" applyAlignment="1" applyProtection="1">
      <alignment horizontal="centerContinuous" vertical="center" wrapText="1"/>
      <protection hidden="1"/>
    </xf>
    <xf numFmtId="0" fontId="7" fillId="6" borderId="42" xfId="0" applyFont="1" applyFill="1" applyBorder="1" applyAlignment="1" applyProtection="1">
      <alignment horizontal="centerContinuous" vertical="center" wrapText="1"/>
      <protection hidden="1"/>
    </xf>
    <xf numFmtId="0" fontId="7" fillId="6" borderId="18" xfId="0" applyFont="1" applyFill="1" applyBorder="1" applyAlignment="1" applyProtection="1">
      <alignment horizontal="centerContinuous" vertical="center" wrapText="1"/>
      <protection hidden="1"/>
    </xf>
    <xf numFmtId="0" fontId="7" fillId="6" borderId="60" xfId="0" applyFont="1" applyFill="1" applyBorder="1" applyAlignment="1" applyProtection="1">
      <alignment horizontal="centerContinuous" vertical="center" wrapText="1"/>
      <protection hidden="1"/>
    </xf>
    <xf numFmtId="0" fontId="7" fillId="6" borderId="62" xfId="0" applyFont="1" applyFill="1" applyBorder="1" applyAlignment="1" applyProtection="1">
      <alignment horizontal="centerContinuous" vertical="center" wrapText="1"/>
      <protection hidden="1"/>
    </xf>
    <xf numFmtId="0" fontId="7" fillId="6" borderId="43" xfId="0" applyFont="1" applyFill="1" applyBorder="1" applyAlignment="1" applyProtection="1">
      <alignment horizontal="centerContinuous" vertical="center" wrapText="1"/>
      <protection hidden="1"/>
    </xf>
    <xf numFmtId="0" fontId="7" fillId="6" borderId="14" xfId="0" applyFont="1" applyFill="1" applyBorder="1" applyAlignment="1" applyProtection="1">
      <alignment horizontal="centerContinuous" vertical="center" wrapText="1"/>
      <protection hidden="1"/>
    </xf>
    <xf numFmtId="2" fontId="3" fillId="13" borderId="43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51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14" xfId="0" applyNumberFormat="1" applyFont="1" applyFill="1" applyBorder="1" applyAlignment="1" applyProtection="1">
      <alignment horizontal="centerContinuous" vertical="center" wrapText="1"/>
      <protection hidden="1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4" fontId="0" fillId="20" borderId="0" xfId="0" applyNumberForma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0" fillId="22" borderId="0" xfId="0" applyFill="1" applyAlignment="1">
      <alignment vertical="center"/>
    </xf>
    <xf numFmtId="0" fontId="25" fillId="2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 wrapText="1"/>
    </xf>
    <xf numFmtId="2" fontId="3" fillId="23" borderId="1" xfId="0" applyNumberFormat="1" applyFont="1" applyFill="1" applyBorder="1" applyAlignment="1">
      <alignment vertical="center"/>
    </xf>
    <xf numFmtId="0" fontId="7" fillId="23" borderId="2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/>
    </xf>
    <xf numFmtId="2" fontId="16" fillId="23" borderId="1" xfId="0" applyNumberFormat="1" applyFont="1" applyFill="1" applyBorder="1" applyAlignment="1" applyProtection="1">
      <alignment horizontal="center" vertical="center"/>
      <protection locked="0"/>
    </xf>
    <xf numFmtId="0" fontId="7" fillId="24" borderId="1" xfId="0" applyFont="1" applyFill="1" applyBorder="1" applyAlignment="1">
      <alignment horizontal="center" vertical="center"/>
    </xf>
    <xf numFmtId="0" fontId="7" fillId="24" borderId="2" xfId="0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/>
    </xf>
    <xf numFmtId="0" fontId="7" fillId="25" borderId="47" xfId="0" applyFont="1" applyFill="1" applyBorder="1" applyAlignment="1">
      <alignment horizontal="center" vertical="center" wrapText="1"/>
    </xf>
    <xf numFmtId="0" fontId="7" fillId="23" borderId="47" xfId="0" applyFont="1" applyFill="1" applyBorder="1" applyAlignment="1">
      <alignment horizontal="center" vertical="center" wrapText="1"/>
    </xf>
    <xf numFmtId="0" fontId="7" fillId="24" borderId="47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7" fillId="24" borderId="17" xfId="0" applyFont="1" applyFill="1" applyBorder="1" applyAlignment="1">
      <alignment horizontal="center" vertical="center" wrapText="1"/>
    </xf>
    <xf numFmtId="0" fontId="7" fillId="25" borderId="17" xfId="0" applyFont="1" applyFill="1" applyBorder="1" applyAlignment="1">
      <alignment horizontal="center" vertical="center" wrapText="1"/>
    </xf>
    <xf numFmtId="0" fontId="7" fillId="25" borderId="63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7" fillId="26" borderId="2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/>
    </xf>
    <xf numFmtId="2" fontId="3" fillId="26" borderId="1" xfId="0" applyNumberFormat="1" applyFont="1" applyFill="1" applyBorder="1" applyAlignment="1">
      <alignment vertical="center"/>
    </xf>
    <xf numFmtId="2" fontId="16" fillId="26" borderId="1" xfId="0" applyNumberFormat="1" applyFont="1" applyFill="1" applyBorder="1" applyAlignment="1" applyProtection="1">
      <alignment horizontal="center" vertical="center"/>
      <protection locked="0"/>
    </xf>
    <xf numFmtId="0" fontId="7" fillId="26" borderId="47" xfId="0" applyFont="1" applyFill="1" applyBorder="1" applyAlignment="1">
      <alignment horizontal="center" vertical="center" wrapText="1"/>
    </xf>
    <xf numFmtId="2" fontId="0" fillId="12" borderId="0" xfId="0" applyNumberFormat="1" applyFill="1" applyAlignment="1">
      <alignment vertical="center"/>
    </xf>
    <xf numFmtId="0" fontId="0" fillId="27" borderId="0" xfId="0" applyFill="1" applyAlignment="1">
      <alignment vertical="center"/>
    </xf>
    <xf numFmtId="2" fontId="0" fillId="22" borderId="0" xfId="0" applyNumberFormat="1" applyFill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0" fillId="22" borderId="0" xfId="0" applyNumberFormat="1" applyFill="1" applyAlignment="1">
      <alignment horizontal="center" vertical="center"/>
    </xf>
    <xf numFmtId="2" fontId="26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28" fillId="22" borderId="0" xfId="0" applyFont="1" applyFill="1" applyAlignment="1">
      <alignment vertical="center"/>
    </xf>
    <xf numFmtId="1" fontId="20" fillId="19" borderId="0" xfId="0" applyNumberFormat="1" applyFont="1" applyFill="1" applyAlignment="1">
      <alignment vertical="center"/>
    </xf>
    <xf numFmtId="0" fontId="20" fillId="19" borderId="0" xfId="0" applyFont="1" applyFill="1" applyAlignment="1">
      <alignment vertical="center"/>
    </xf>
    <xf numFmtId="2" fontId="6" fillId="13" borderId="42" xfId="0" applyNumberFormat="1" applyFont="1" applyFill="1" applyBorder="1" applyAlignment="1" applyProtection="1">
      <alignment horizontal="center" vertical="center"/>
      <protection hidden="1"/>
    </xf>
    <xf numFmtId="2" fontId="16" fillId="28" borderId="1" xfId="0" applyNumberFormat="1" applyFont="1" applyFill="1" applyBorder="1" applyAlignment="1" applyProtection="1">
      <alignment horizontal="center" vertical="center"/>
      <protection locked="0"/>
    </xf>
    <xf numFmtId="2" fontId="3" fillId="28" borderId="1" xfId="0" applyNumberFormat="1" applyFont="1" applyFill="1" applyBorder="1" applyAlignment="1">
      <alignment vertical="center"/>
    </xf>
    <xf numFmtId="2" fontId="16" fillId="28" borderId="1" xfId="0" applyNumberFormat="1" applyFont="1" applyFill="1" applyBorder="1" applyAlignment="1">
      <alignment vertical="center"/>
    </xf>
    <xf numFmtId="2" fontId="12" fillId="23" borderId="12" xfId="0" applyNumberFormat="1" applyFont="1" applyFill="1" applyBorder="1" applyAlignment="1" applyProtection="1">
      <alignment horizontal="center" vertical="center"/>
      <protection locked="0"/>
    </xf>
    <xf numFmtId="0" fontId="7" fillId="28" borderId="63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vertical="center" wrapText="1"/>
    </xf>
    <xf numFmtId="0" fontId="7" fillId="28" borderId="49" xfId="0" applyFont="1" applyFill="1" applyBorder="1" applyAlignment="1">
      <alignment vertical="center" wrapText="1"/>
    </xf>
    <xf numFmtId="2" fontId="16" fillId="28" borderId="1" xfId="0" applyNumberFormat="1" applyFont="1" applyFill="1" applyBorder="1" applyAlignment="1">
      <alignment vertical="top"/>
    </xf>
    <xf numFmtId="0" fontId="7" fillId="24" borderId="17" xfId="0" applyFont="1" applyFill="1" applyBorder="1" applyAlignment="1">
      <alignment horizontal="center" vertical="center"/>
    </xf>
    <xf numFmtId="0" fontId="7" fillId="26" borderId="17" xfId="0" applyFont="1" applyFill="1" applyBorder="1" applyAlignment="1">
      <alignment horizontal="center" vertical="center" wrapText="1"/>
    </xf>
    <xf numFmtId="0" fontId="7" fillId="23" borderId="48" xfId="0" applyFont="1" applyFill="1" applyBorder="1" applyAlignment="1">
      <alignment horizontal="center" vertical="center" wrapText="1"/>
    </xf>
    <xf numFmtId="0" fontId="7" fillId="24" borderId="48" xfId="0" applyFont="1" applyFill="1" applyBorder="1" applyAlignment="1">
      <alignment horizontal="center" vertical="center" wrapText="1"/>
    </xf>
    <xf numFmtId="0" fontId="7" fillId="25" borderId="48" xfId="0" applyFont="1" applyFill="1" applyBorder="1" applyAlignment="1">
      <alignment horizontal="center" vertical="center" wrapText="1"/>
    </xf>
    <xf numFmtId="8" fontId="7" fillId="25" borderId="48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>
      <alignment vertical="center"/>
    </xf>
    <xf numFmtId="2" fontId="3" fillId="23" borderId="0" xfId="0" applyNumberFormat="1" applyFont="1" applyFill="1" applyAlignment="1">
      <alignment vertical="top"/>
    </xf>
    <xf numFmtId="2" fontId="16" fillId="23" borderId="1" xfId="0" applyNumberFormat="1" applyFont="1" applyFill="1" applyBorder="1" applyAlignment="1">
      <alignment vertical="center"/>
    </xf>
    <xf numFmtId="2" fontId="3" fillId="23" borderId="0" xfId="0" applyNumberFormat="1" applyFont="1" applyFill="1"/>
    <xf numFmtId="0" fontId="7" fillId="23" borderId="1" xfId="0" applyFont="1" applyFill="1" applyBorder="1" applyAlignment="1">
      <alignment vertical="center" wrapText="1"/>
    </xf>
    <xf numFmtId="2" fontId="3" fillId="0" borderId="1" xfId="0" applyNumberFormat="1" applyFont="1" applyBorder="1"/>
    <xf numFmtId="2" fontId="11" fillId="23" borderId="12" xfId="0" applyNumberFormat="1" applyFont="1" applyFill="1" applyBorder="1" applyAlignment="1" applyProtection="1">
      <alignment horizontal="center" vertical="center"/>
      <protection locked="0"/>
    </xf>
    <xf numFmtId="2" fontId="16" fillId="23" borderId="1" xfId="0" applyNumberFormat="1" applyFont="1" applyFill="1" applyBorder="1" applyAlignment="1">
      <alignment vertical="top"/>
    </xf>
    <xf numFmtId="2" fontId="3" fillId="23" borderId="1" xfId="0" applyNumberFormat="1" applyFont="1" applyFill="1" applyBorder="1"/>
    <xf numFmtId="2" fontId="3" fillId="23" borderId="1" xfId="0" applyNumberFormat="1" applyFont="1" applyFill="1" applyBorder="1" applyAlignment="1">
      <alignment vertical="top"/>
    </xf>
    <xf numFmtId="2" fontId="3" fillId="23" borderId="21" xfId="0" applyNumberFormat="1" applyFont="1" applyFill="1" applyBorder="1" applyAlignment="1">
      <alignment vertical="center"/>
    </xf>
    <xf numFmtId="0" fontId="7" fillId="25" borderId="47" xfId="0" applyFont="1" applyFill="1" applyBorder="1" applyAlignment="1">
      <alignment horizontal="center" vertical="center"/>
    </xf>
    <xf numFmtId="2" fontId="16" fillId="0" borderId="48" xfId="0" applyNumberFormat="1" applyFont="1" applyBorder="1" applyAlignment="1" applyProtection="1">
      <alignment horizontal="center" vertical="center"/>
      <protection locked="0"/>
    </xf>
    <xf numFmtId="2" fontId="16" fillId="28" borderId="48" xfId="0" applyNumberFormat="1" applyFont="1" applyFill="1" applyBorder="1" applyAlignment="1" applyProtection="1">
      <alignment horizontal="center" vertical="center"/>
      <protection locked="0"/>
    </xf>
    <xf numFmtId="2" fontId="3" fillId="0" borderId="21" xfId="0" applyNumberFormat="1" applyFont="1" applyBorder="1"/>
    <xf numFmtId="0" fontId="7" fillId="28" borderId="23" xfId="0" applyFont="1" applyFill="1" applyBorder="1" applyAlignment="1">
      <alignment vertical="center" wrapText="1"/>
    </xf>
    <xf numFmtId="2" fontId="16" fillId="23" borderId="48" xfId="0" applyNumberFormat="1" applyFont="1" applyFill="1" applyBorder="1" applyAlignment="1">
      <alignment vertical="center"/>
    </xf>
    <xf numFmtId="2" fontId="3" fillId="13" borderId="57" xfId="0" applyNumberFormat="1" applyFont="1" applyFill="1" applyBorder="1" applyAlignment="1" applyProtection="1">
      <alignment horizontal="center" vertical="center" wrapText="1"/>
      <protection hidden="1"/>
    </xf>
    <xf numFmtId="2" fontId="3" fillId="13" borderId="58" xfId="0" applyNumberFormat="1" applyFont="1" applyFill="1" applyBorder="1" applyAlignment="1" applyProtection="1">
      <alignment horizontal="center" vertical="center" wrapText="1"/>
      <protection hidden="1"/>
    </xf>
    <xf numFmtId="2" fontId="3" fillId="13" borderId="59" xfId="0" applyNumberFormat="1" applyFont="1" applyFill="1" applyBorder="1" applyAlignment="1" applyProtection="1">
      <alignment horizontal="center" vertical="center" wrapText="1"/>
      <protection hidden="1"/>
    </xf>
    <xf numFmtId="2" fontId="6" fillId="13" borderId="54" xfId="0" applyNumberFormat="1" applyFont="1" applyFill="1" applyBorder="1" applyAlignment="1" applyProtection="1">
      <alignment horizontal="center" vertical="center"/>
      <protection hidden="1"/>
    </xf>
    <xf numFmtId="2" fontId="6" fillId="13" borderId="55" xfId="0" applyNumberFormat="1" applyFont="1" applyFill="1" applyBorder="1" applyAlignment="1" applyProtection="1">
      <alignment horizontal="center" vertical="center"/>
      <protection hidden="1"/>
    </xf>
    <xf numFmtId="2" fontId="6" fillId="13" borderId="52" xfId="0" applyNumberFormat="1" applyFont="1" applyFill="1" applyBorder="1" applyAlignment="1" applyProtection="1">
      <alignment horizontal="center" vertical="center"/>
      <protection hidden="1"/>
    </xf>
    <xf numFmtId="2" fontId="6" fillId="13" borderId="53" xfId="0" applyNumberFormat="1" applyFont="1" applyFill="1" applyBorder="1" applyAlignment="1" applyProtection="1">
      <alignment horizontal="center" vertical="center"/>
      <protection hidden="1"/>
    </xf>
    <xf numFmtId="2" fontId="9" fillId="13" borderId="54" xfId="0" applyNumberFormat="1" applyFont="1" applyFill="1" applyBorder="1" applyAlignment="1" applyProtection="1">
      <alignment horizontal="center" vertical="center"/>
      <protection hidden="1"/>
    </xf>
    <xf numFmtId="2" fontId="9" fillId="13" borderId="56" xfId="0" applyNumberFormat="1" applyFont="1" applyFill="1" applyBorder="1" applyAlignment="1" applyProtection="1">
      <alignment horizontal="center" vertical="center"/>
      <protection hidden="1"/>
    </xf>
    <xf numFmtId="2" fontId="9" fillId="13" borderId="55" xfId="0" applyNumberFormat="1" applyFont="1" applyFill="1" applyBorder="1" applyAlignment="1" applyProtection="1">
      <alignment horizontal="center" vertical="center"/>
      <protection hidden="1"/>
    </xf>
    <xf numFmtId="2" fontId="6" fillId="13" borderId="19" xfId="0" applyNumberFormat="1" applyFont="1" applyFill="1" applyBorder="1" applyAlignment="1" applyProtection="1">
      <alignment horizontal="center" vertical="center"/>
      <protection hidden="1"/>
    </xf>
    <xf numFmtId="2" fontId="6" fillId="13" borderId="20" xfId="0" applyNumberFormat="1" applyFont="1" applyFill="1" applyBorder="1" applyAlignment="1" applyProtection="1">
      <alignment horizontal="center" vertical="center"/>
      <protection hidden="1"/>
    </xf>
    <xf numFmtId="2" fontId="9" fillId="13" borderId="19" xfId="0" applyNumberFormat="1" applyFont="1" applyFill="1" applyBorder="1" applyAlignment="1" applyProtection="1">
      <alignment horizontal="center" vertical="center"/>
      <protection hidden="1"/>
    </xf>
    <xf numFmtId="2" fontId="9" fillId="13" borderId="27" xfId="0" applyNumberFormat="1" applyFont="1" applyFill="1" applyBorder="1" applyAlignment="1" applyProtection="1">
      <alignment horizontal="center" vertical="center"/>
      <protection hidden="1"/>
    </xf>
    <xf numFmtId="2" fontId="9" fillId="13" borderId="20" xfId="0" applyNumberFormat="1" applyFont="1" applyFill="1" applyBorder="1" applyAlignment="1" applyProtection="1">
      <alignment horizontal="center" vertical="center"/>
      <protection hidden="1"/>
    </xf>
    <xf numFmtId="2" fontId="6" fillId="13" borderId="27" xfId="0" applyNumberFormat="1" applyFont="1" applyFill="1" applyBorder="1" applyAlignment="1" applyProtection="1">
      <alignment horizontal="center" vertical="center"/>
      <protection hidden="1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2" fontId="8" fillId="2" borderId="27" xfId="0" applyNumberFormat="1" applyFont="1" applyFill="1" applyBorder="1" applyAlignment="1" applyProtection="1">
      <alignment horizontal="center" vertical="center"/>
      <protection locked="0"/>
    </xf>
    <xf numFmtId="2" fontId="8" fillId="2" borderId="20" xfId="0" applyNumberFormat="1" applyFont="1" applyFill="1" applyBorder="1" applyAlignment="1" applyProtection="1">
      <alignment horizontal="center" vertical="center"/>
      <protection locked="0"/>
    </xf>
    <xf numFmtId="2" fontId="6" fillId="13" borderId="64" xfId="0" applyNumberFormat="1" applyFont="1" applyFill="1" applyBorder="1" applyAlignment="1" applyProtection="1">
      <alignment horizontal="center" vertical="center"/>
      <protection hidden="1"/>
    </xf>
    <xf numFmtId="2" fontId="6" fillId="13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 wrapText="1"/>
    </xf>
    <xf numFmtId="0" fontId="1" fillId="21" borderId="41" xfId="0" applyFont="1" applyFill="1" applyBorder="1" applyAlignment="1">
      <alignment horizontal="left" vertical="center"/>
    </xf>
    <xf numFmtId="0" fontId="1" fillId="21" borderId="50" xfId="0" applyFont="1" applyFill="1" applyBorder="1" applyAlignment="1">
      <alignment horizontal="left" vertical="center"/>
    </xf>
    <xf numFmtId="0" fontId="1" fillId="21" borderId="8" xfId="0" applyFont="1" applyFill="1" applyBorder="1" applyAlignment="1">
      <alignment horizontal="left" vertical="center"/>
    </xf>
    <xf numFmtId="0" fontId="1" fillId="21" borderId="42" xfId="0" applyFont="1" applyFill="1" applyBorder="1" applyAlignment="1">
      <alignment horizontal="left" vertical="center" indent="3"/>
    </xf>
    <xf numFmtId="0" fontId="1" fillId="21" borderId="0" xfId="0" applyFont="1" applyFill="1" applyAlignment="1">
      <alignment horizontal="left" vertical="center" indent="3"/>
    </xf>
    <xf numFmtId="0" fontId="1" fillId="21" borderId="18" xfId="0" applyFont="1" applyFill="1" applyBorder="1" applyAlignment="1">
      <alignment horizontal="left" vertical="center" indent="3"/>
    </xf>
    <xf numFmtId="0" fontId="1" fillId="21" borderId="43" xfId="0" applyFont="1" applyFill="1" applyBorder="1" applyAlignment="1">
      <alignment horizontal="left" vertical="center" indent="3"/>
    </xf>
    <xf numFmtId="0" fontId="1" fillId="21" borderId="51" xfId="0" applyFont="1" applyFill="1" applyBorder="1" applyAlignment="1">
      <alignment horizontal="left" vertical="center" indent="3"/>
    </xf>
    <xf numFmtId="0" fontId="1" fillId="21" borderId="14" xfId="0" applyFont="1" applyFill="1" applyBorder="1" applyAlignment="1">
      <alignment horizontal="left" vertical="center" indent="3"/>
    </xf>
    <xf numFmtId="2" fontId="16" fillId="0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730BE23E-8613-48C0-AF47-8CC86514A5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24</xdr:row>
      <xdr:rowOff>85725</xdr:rowOff>
    </xdr:from>
    <xdr:to>
      <xdr:col>9</xdr:col>
      <xdr:colOff>476250</xdr:colOff>
      <xdr:row>24</xdr:row>
      <xdr:rowOff>85725</xdr:rowOff>
    </xdr:to>
    <xdr:sp macro="" textlink="">
      <xdr:nvSpPr>
        <xdr:cNvPr id="1073" name="Connecteur droit avec flèche 2">
          <a:extLst>
            <a:ext uri="{FF2B5EF4-FFF2-40B4-BE49-F238E27FC236}">
              <a16:creationId xmlns:a16="http://schemas.microsoft.com/office/drawing/2014/main" id="{F0415465-8ECD-57AE-FD45-01FEF8965775}"/>
            </a:ext>
          </a:extLst>
        </xdr:cNvPr>
        <xdr:cNvSpPr>
          <a:spLocks/>
        </xdr:cNvSpPr>
      </xdr:nvSpPr>
      <xdr:spPr bwMode="auto">
        <a:xfrm>
          <a:off x="5543550" y="3762375"/>
          <a:ext cx="904875" cy="0"/>
        </a:xfrm>
        <a:custGeom>
          <a:avLst/>
          <a:gdLst>
            <a:gd name="T0" fmla="*/ 0 w 16384"/>
            <a:gd name="T1" fmla="*/ 0 h 16384"/>
            <a:gd name="T2" fmla="*/ 16384 w 16384"/>
            <a:gd name="T3" fmla="*/ 16384 h 16384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6384" h="16384">
              <a:moveTo>
                <a:pt x="0" y="0"/>
              </a:move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323850</xdr:colOff>
      <xdr:row>30</xdr:row>
      <xdr:rowOff>104775</xdr:rowOff>
    </xdr:from>
    <xdr:to>
      <xdr:col>9</xdr:col>
      <xdr:colOff>581025</xdr:colOff>
      <xdr:row>30</xdr:row>
      <xdr:rowOff>104775</xdr:rowOff>
    </xdr:to>
    <xdr:sp macro="" textlink="">
      <xdr:nvSpPr>
        <xdr:cNvPr id="1074" name="Connecteur droit avec flèche 3">
          <a:extLst>
            <a:ext uri="{FF2B5EF4-FFF2-40B4-BE49-F238E27FC236}">
              <a16:creationId xmlns:a16="http://schemas.microsoft.com/office/drawing/2014/main" id="{D11326BB-6EE7-A4F9-56A0-C376AB277C46}"/>
            </a:ext>
          </a:extLst>
        </xdr:cNvPr>
        <xdr:cNvSpPr>
          <a:spLocks/>
        </xdr:cNvSpPr>
      </xdr:nvSpPr>
      <xdr:spPr bwMode="auto">
        <a:xfrm>
          <a:off x="6296025" y="4591050"/>
          <a:ext cx="257175" cy="0"/>
        </a:xfrm>
        <a:custGeom>
          <a:avLst/>
          <a:gdLst>
            <a:gd name="T0" fmla="*/ 0 w 16384"/>
            <a:gd name="T1" fmla="*/ 0 h 16384"/>
            <a:gd name="T2" fmla="*/ 16384 w 16384"/>
            <a:gd name="T3" fmla="*/ 16384 h 16384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6384" h="16384">
              <a:moveTo>
                <a:pt x="0" y="0"/>
              </a:move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view="pageBreakPreview" topLeftCell="A17" zoomScale="105" zoomScaleNormal="105" zoomScaleSheetLayoutView="105" workbookViewId="0">
      <selection activeCell="F17" sqref="F17"/>
    </sheetView>
  </sheetViews>
  <sheetFormatPr baseColWidth="10" defaultRowHeight="12.75" x14ac:dyDescent="0.2"/>
  <cols>
    <col min="1" max="6" width="11.42578125" style="167"/>
    <col min="7" max="7" width="7.7109375" style="167" customWidth="1"/>
    <col min="8" max="8" width="11.42578125" style="167"/>
    <col min="9" max="9" width="1.85546875" style="167" customWidth="1"/>
    <col min="10" max="10" width="36.85546875" style="167" customWidth="1"/>
    <col min="11" max="11" width="18.85546875" style="175" bestFit="1" customWidth="1"/>
    <col min="12" max="12" width="7.140625" style="175" customWidth="1"/>
    <col min="13" max="13" width="1.7109375" style="175" customWidth="1"/>
    <col min="14" max="15" width="11.42578125" style="175"/>
    <col min="16" max="16384" width="11.42578125" style="167"/>
  </cols>
  <sheetData>
    <row r="1" spans="1:15" x14ac:dyDescent="0.2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74"/>
    </row>
    <row r="2" spans="1:15" x14ac:dyDescent="0.2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74"/>
    </row>
    <row r="3" spans="1:15" x14ac:dyDescent="0.2">
      <c r="A3" s="279" t="s">
        <v>1</v>
      </c>
      <c r="B3" s="280"/>
      <c r="C3" s="280"/>
      <c r="D3" s="280"/>
      <c r="E3" s="280"/>
      <c r="F3" s="280"/>
      <c r="G3" s="280"/>
      <c r="H3" s="280"/>
      <c r="I3" s="280"/>
      <c r="J3" s="281"/>
      <c r="K3" s="176"/>
    </row>
    <row r="4" spans="1:15" x14ac:dyDescent="0.2">
      <c r="A4" s="282" t="s">
        <v>87</v>
      </c>
      <c r="B4" s="283"/>
      <c r="C4" s="283"/>
      <c r="D4" s="283"/>
      <c r="E4" s="283"/>
      <c r="F4" s="283"/>
      <c r="G4" s="283"/>
      <c r="H4" s="283"/>
      <c r="I4" s="283"/>
      <c r="J4" s="284"/>
      <c r="K4" s="176"/>
    </row>
    <row r="5" spans="1:15" x14ac:dyDescent="0.2">
      <c r="A5" s="282" t="s">
        <v>84</v>
      </c>
      <c r="B5" s="283"/>
      <c r="C5" s="283"/>
      <c r="D5" s="283"/>
      <c r="E5" s="283"/>
      <c r="F5" s="283"/>
      <c r="G5" s="283"/>
      <c r="H5" s="283"/>
      <c r="I5" s="283"/>
      <c r="J5" s="284"/>
      <c r="K5" s="176"/>
    </row>
    <row r="6" spans="1:15" x14ac:dyDescent="0.2">
      <c r="A6" s="282" t="s">
        <v>85</v>
      </c>
      <c r="B6" s="283"/>
      <c r="C6" s="283"/>
      <c r="D6" s="283"/>
      <c r="E6" s="283"/>
      <c r="F6" s="283"/>
      <c r="G6" s="283"/>
      <c r="H6" s="283"/>
      <c r="I6" s="283"/>
      <c r="J6" s="284"/>
      <c r="K6" s="176"/>
    </row>
    <row r="7" spans="1:15" x14ac:dyDescent="0.2">
      <c r="A7" s="285" t="s">
        <v>86</v>
      </c>
      <c r="B7" s="286"/>
      <c r="C7" s="286"/>
      <c r="D7" s="286"/>
      <c r="E7" s="286"/>
      <c r="F7" s="286"/>
      <c r="G7" s="286"/>
      <c r="H7" s="286"/>
      <c r="I7" s="286"/>
      <c r="J7" s="287"/>
      <c r="K7" s="176"/>
    </row>
    <row r="8" spans="1:15" x14ac:dyDescent="0.2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74"/>
    </row>
    <row r="9" spans="1:15" x14ac:dyDescent="0.2">
      <c r="A9" s="278" t="s">
        <v>2</v>
      </c>
      <c r="B9" s="278"/>
      <c r="C9" s="278"/>
      <c r="D9" s="278"/>
      <c r="E9" s="278"/>
      <c r="F9" s="278"/>
      <c r="G9" s="278"/>
      <c r="H9" s="278"/>
      <c r="I9" s="278"/>
      <c r="J9" s="278"/>
      <c r="K9" s="177"/>
    </row>
    <row r="10" spans="1:15" x14ac:dyDescent="0.2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74"/>
    </row>
    <row r="11" spans="1:15" ht="14.25" x14ac:dyDescent="0.2">
      <c r="A11" s="173" t="s">
        <v>3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4"/>
    </row>
    <row r="12" spans="1:15" x14ac:dyDescent="0.2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74"/>
    </row>
    <row r="13" spans="1:15" x14ac:dyDescent="0.2">
      <c r="A13" s="166"/>
      <c r="B13" s="168" t="s">
        <v>4</v>
      </c>
      <c r="C13" s="166"/>
      <c r="D13" s="166"/>
      <c r="E13" s="166"/>
      <c r="F13" s="169">
        <v>46266</v>
      </c>
      <c r="G13" s="166"/>
      <c r="H13" s="166"/>
      <c r="I13" s="166"/>
      <c r="J13" s="166"/>
      <c r="K13" s="174"/>
    </row>
    <row r="14" spans="1:15" x14ac:dyDescent="0.2">
      <c r="A14" s="166"/>
      <c r="B14" s="168" t="s">
        <v>5</v>
      </c>
      <c r="C14" s="166"/>
      <c r="D14" s="166"/>
      <c r="E14" s="166"/>
      <c r="F14" s="169">
        <v>46630</v>
      </c>
      <c r="G14" s="166"/>
      <c r="H14" s="166"/>
      <c r="I14" s="166"/>
      <c r="J14" s="166"/>
      <c r="K14" s="174"/>
    </row>
    <row r="15" spans="1:15" s="166" customFormat="1" hidden="1" x14ac:dyDescent="0.2">
      <c r="F15" s="166">
        <f>F14-F13+1</f>
        <v>365</v>
      </c>
      <c r="K15" s="174"/>
      <c r="L15" s="174"/>
      <c r="M15" s="174"/>
      <c r="N15" s="174"/>
      <c r="O15" s="174"/>
    </row>
    <row r="16" spans="1:15" s="166" customFormat="1" hidden="1" x14ac:dyDescent="0.2">
      <c r="F16" s="199">
        <f>ROUND(F15/7,2)</f>
        <v>52.14</v>
      </c>
      <c r="K16" s="174"/>
      <c r="L16" s="174"/>
      <c r="M16" s="174"/>
      <c r="N16" s="174"/>
      <c r="O16" s="174"/>
    </row>
    <row r="17" spans="1:15" s="166" customFormat="1" x14ac:dyDescent="0.2">
      <c r="B17" s="168" t="s">
        <v>6</v>
      </c>
      <c r="F17" s="200">
        <f>IF(F16&gt;52,52,F16)</f>
        <v>52</v>
      </c>
      <c r="K17" s="174"/>
      <c r="L17" s="174"/>
      <c r="M17" s="174"/>
      <c r="N17" s="174"/>
      <c r="O17" s="174"/>
    </row>
    <row r="18" spans="1:15" s="166" customFormat="1" x14ac:dyDescent="0.2">
      <c r="K18" s="174"/>
      <c r="L18" s="174"/>
      <c r="M18" s="174"/>
      <c r="N18" s="174"/>
      <c r="O18" s="174"/>
    </row>
    <row r="19" spans="1:15" s="166" customFormat="1" ht="14.25" x14ac:dyDescent="0.2">
      <c r="A19" s="173" t="s">
        <v>7</v>
      </c>
      <c r="B19" s="172"/>
      <c r="C19" s="172"/>
      <c r="D19" s="172"/>
      <c r="E19" s="172"/>
      <c r="F19" s="201"/>
      <c r="G19" s="172"/>
      <c r="H19" s="172"/>
      <c r="I19" s="172"/>
      <c r="J19" s="172"/>
      <c r="K19" s="174"/>
      <c r="L19" s="174"/>
      <c r="M19" s="174"/>
      <c r="N19" s="174"/>
      <c r="O19" s="174"/>
    </row>
    <row r="20" spans="1:15" s="166" customFormat="1" x14ac:dyDescent="0.2">
      <c r="A20" s="202" t="s">
        <v>8</v>
      </c>
      <c r="F20" s="199">
        <f>'planning 2026-2027'!AB74</f>
        <v>933</v>
      </c>
      <c r="K20" s="174"/>
      <c r="L20" s="174"/>
      <c r="M20" s="174"/>
      <c r="N20" s="174"/>
      <c r="O20" s="174"/>
    </row>
    <row r="21" spans="1:15" s="166" customFormat="1" x14ac:dyDescent="0.2">
      <c r="A21" s="202"/>
      <c r="K21" s="174"/>
      <c r="L21" s="174"/>
      <c r="M21" s="174"/>
      <c r="N21" s="174"/>
      <c r="O21" s="174"/>
    </row>
    <row r="22" spans="1:15" s="166" customFormat="1" ht="14.25" x14ac:dyDescent="0.2">
      <c r="A22" s="173" t="s">
        <v>88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4"/>
      <c r="L22" s="174"/>
      <c r="M22" s="174"/>
      <c r="N22" s="174"/>
      <c r="O22" s="174"/>
    </row>
    <row r="23" spans="1:15" s="166" customFormat="1" x14ac:dyDescent="0.2">
      <c r="A23" s="203"/>
      <c r="K23" s="174"/>
      <c r="L23" s="174"/>
      <c r="M23" s="174"/>
      <c r="N23" s="174"/>
      <c r="O23" s="174"/>
    </row>
    <row r="24" spans="1:15" s="166" customFormat="1" x14ac:dyDescent="0.2">
      <c r="B24" s="204">
        <v>1607</v>
      </c>
      <c r="C24" s="168" t="s">
        <v>9</v>
      </c>
      <c r="F24" s="205">
        <v>1820</v>
      </c>
      <c r="G24" s="168" t="s">
        <v>10</v>
      </c>
      <c r="K24" s="174"/>
      <c r="L24" s="174"/>
      <c r="M24" s="174"/>
      <c r="N24" s="174"/>
      <c r="O24" s="174"/>
    </row>
    <row r="25" spans="1:15" s="166" customFormat="1" x14ac:dyDescent="0.2">
      <c r="B25" s="204">
        <f>F20</f>
        <v>933</v>
      </c>
      <c r="C25" s="168" t="s">
        <v>9</v>
      </c>
      <c r="F25" s="199">
        <f>ROUND(B25*F24/B24,2)</f>
        <v>1056.6600000000001</v>
      </c>
      <c r="G25" s="168" t="s">
        <v>10</v>
      </c>
      <c r="K25" s="206" t="s">
        <v>11</v>
      </c>
      <c r="L25" s="207">
        <f>B25</f>
        <v>933</v>
      </c>
      <c r="M25" s="206" t="s">
        <v>12</v>
      </c>
      <c r="N25" s="174"/>
      <c r="O25" s="174"/>
    </row>
    <row r="26" spans="1:15" s="166" customFormat="1" x14ac:dyDescent="0.2">
      <c r="B26" s="204"/>
      <c r="K26" s="174"/>
      <c r="L26" s="174"/>
      <c r="M26" s="174"/>
      <c r="N26" s="174"/>
      <c r="O26" s="174"/>
    </row>
    <row r="27" spans="1:15" s="166" customFormat="1" x14ac:dyDescent="0.2">
      <c r="B27" s="204"/>
      <c r="K27" s="174"/>
      <c r="L27" s="174"/>
      <c r="M27" s="174"/>
      <c r="N27" s="174"/>
      <c r="O27" s="174"/>
    </row>
    <row r="28" spans="1:15" s="166" customFormat="1" ht="14.25" x14ac:dyDescent="0.2">
      <c r="A28" s="173" t="s">
        <v>13</v>
      </c>
      <c r="B28" s="208"/>
      <c r="C28" s="172"/>
      <c r="D28" s="172"/>
      <c r="E28" s="172"/>
      <c r="F28" s="172"/>
      <c r="G28" s="172"/>
      <c r="H28" s="172"/>
      <c r="I28" s="172"/>
      <c r="J28" s="172"/>
      <c r="K28" s="174"/>
      <c r="L28" s="174"/>
      <c r="M28" s="174"/>
      <c r="N28" s="174"/>
      <c r="O28" s="174"/>
    </row>
    <row r="29" spans="1:15" s="166" customFormat="1" x14ac:dyDescent="0.2">
      <c r="A29" s="203"/>
      <c r="B29" s="204"/>
      <c r="K29" s="174"/>
      <c r="L29" s="174"/>
      <c r="M29" s="174"/>
      <c r="N29" s="174"/>
      <c r="O29" s="174"/>
    </row>
    <row r="30" spans="1:15" s="166" customFormat="1" x14ac:dyDescent="0.2">
      <c r="B30" s="204">
        <v>1820</v>
      </c>
      <c r="C30" s="168" t="s">
        <v>14</v>
      </c>
      <c r="E30" s="166">
        <v>52</v>
      </c>
      <c r="F30" s="168" t="s">
        <v>15</v>
      </c>
      <c r="G30" s="168" t="s">
        <v>16</v>
      </c>
      <c r="H30" s="166">
        <f>B30/E30</f>
        <v>35</v>
      </c>
      <c r="I30" s="168" t="s">
        <v>17</v>
      </c>
      <c r="K30" s="174"/>
      <c r="L30" s="174"/>
      <c r="M30" s="174"/>
      <c r="N30" s="174"/>
      <c r="O30" s="174"/>
    </row>
    <row r="31" spans="1:15" s="166" customFormat="1" x14ac:dyDescent="0.2">
      <c r="B31" s="204">
        <f>F25</f>
        <v>1056.6600000000001</v>
      </c>
      <c r="C31" s="168" t="s">
        <v>14</v>
      </c>
      <c r="E31" s="166">
        <f>F17</f>
        <v>52</v>
      </c>
      <c r="F31" s="168" t="s">
        <v>15</v>
      </c>
      <c r="G31" s="168" t="s">
        <v>16</v>
      </c>
      <c r="H31" s="199">
        <f>ROUND(B31/E31,2)</f>
        <v>20.32</v>
      </c>
      <c r="I31" s="168" t="s">
        <v>17</v>
      </c>
      <c r="K31" s="206" t="s">
        <v>11</v>
      </c>
      <c r="L31" s="209">
        <f>B31</f>
        <v>1056.6600000000001</v>
      </c>
      <c r="M31" s="174" t="s">
        <v>18</v>
      </c>
      <c r="N31" s="210">
        <f>+E31</f>
        <v>52</v>
      </c>
      <c r="O31" s="174"/>
    </row>
    <row r="32" spans="1:15" s="166" customFormat="1" x14ac:dyDescent="0.2">
      <c r="K32" s="174"/>
      <c r="L32" s="174"/>
      <c r="M32" s="174"/>
      <c r="N32" s="174"/>
      <c r="O32" s="174"/>
    </row>
    <row r="33" spans="1:15" s="166" customFormat="1" hidden="1" x14ac:dyDescent="0.2">
      <c r="A33" s="168"/>
      <c r="H33" s="166">
        <f>ROUNDDOWN(B31/E31,0)</f>
        <v>20</v>
      </c>
      <c r="K33" s="174"/>
      <c r="L33" s="174"/>
      <c r="M33" s="174"/>
      <c r="N33" s="174"/>
      <c r="O33" s="174"/>
    </row>
    <row r="34" spans="1:15" s="166" customFormat="1" ht="14.25" x14ac:dyDescent="0.2">
      <c r="A34" s="173" t="s">
        <v>19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4"/>
      <c r="L34" s="174"/>
      <c r="M34" s="174"/>
      <c r="N34" s="174"/>
      <c r="O34" s="174"/>
    </row>
    <row r="35" spans="1:15" s="166" customFormat="1" x14ac:dyDescent="0.2">
      <c r="A35" s="168"/>
      <c r="B35" s="205">
        <f>H31</f>
        <v>20.32</v>
      </c>
      <c r="C35" s="166" t="s">
        <v>20</v>
      </c>
      <c r="F35" s="166">
        <f>ROUND(B35*52/12,2)</f>
        <v>88.05</v>
      </c>
      <c r="G35" s="168" t="s">
        <v>21</v>
      </c>
      <c r="K35" s="174"/>
      <c r="L35" s="174"/>
      <c r="M35" s="174"/>
      <c r="N35" s="174"/>
      <c r="O35" s="174"/>
    </row>
    <row r="36" spans="1:15" s="166" customFormat="1" x14ac:dyDescent="0.2">
      <c r="A36" s="168"/>
      <c r="B36" s="205"/>
      <c r="E36" s="205"/>
      <c r="K36" s="174"/>
      <c r="L36" s="174"/>
      <c r="M36" s="174"/>
      <c r="N36" s="174"/>
      <c r="O36" s="174"/>
    </row>
    <row r="37" spans="1:15" s="166" customFormat="1" x14ac:dyDescent="0.2">
      <c r="C37" s="168"/>
      <c r="G37" s="168"/>
      <c r="K37" s="174"/>
      <c r="L37" s="174"/>
      <c r="M37" s="174"/>
      <c r="N37" s="174"/>
      <c r="O37" s="174"/>
    </row>
    <row r="38" spans="1:15" s="166" customFormat="1" ht="14.25" x14ac:dyDescent="0.2">
      <c r="A38" s="211" t="s">
        <v>89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4"/>
      <c r="L38" s="174"/>
      <c r="M38" s="174"/>
      <c r="N38" s="174"/>
      <c r="O38" s="174"/>
    </row>
    <row r="39" spans="1:15" s="166" customFormat="1" x14ac:dyDescent="0.2">
      <c r="K39" s="174"/>
      <c r="L39" s="174"/>
      <c r="M39" s="174"/>
      <c r="N39" s="174"/>
      <c r="O39" s="174"/>
    </row>
    <row r="40" spans="1:15" s="166" customFormat="1" x14ac:dyDescent="0.2">
      <c r="A40" s="168" t="s">
        <v>22</v>
      </c>
      <c r="K40" s="174"/>
      <c r="L40" s="174"/>
      <c r="M40" s="174"/>
      <c r="N40" s="174"/>
      <c r="O40" s="174"/>
    </row>
    <row r="41" spans="1:15" s="166" customFormat="1" x14ac:dyDescent="0.2">
      <c r="K41" s="174"/>
      <c r="L41" s="174"/>
      <c r="M41" s="174"/>
      <c r="N41" s="174"/>
      <c r="O41" s="174"/>
    </row>
    <row r="42" spans="1:15" s="166" customFormat="1" ht="21" customHeight="1" x14ac:dyDescent="0.2">
      <c r="B42" s="205">
        <f>H31</f>
        <v>20.32</v>
      </c>
      <c r="C42" s="168" t="s">
        <v>23</v>
      </c>
      <c r="E42" s="212">
        <f>H33</f>
        <v>20</v>
      </c>
      <c r="F42" s="213" t="s">
        <v>17</v>
      </c>
      <c r="G42" s="212">
        <f>ROUND((H31-H33)*60,0)</f>
        <v>19</v>
      </c>
      <c r="H42" s="213" t="s">
        <v>24</v>
      </c>
      <c r="K42" s="174"/>
      <c r="L42" s="174"/>
      <c r="M42" s="174"/>
      <c r="N42" s="174"/>
      <c r="O42" s="174"/>
    </row>
    <row r="43" spans="1:15" x14ac:dyDescent="0.2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74"/>
    </row>
    <row r="44" spans="1:15" x14ac:dyDescent="0.2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74"/>
    </row>
    <row r="45" spans="1:15" x14ac:dyDescent="0.2">
      <c r="A45" s="171"/>
      <c r="B45" s="166"/>
      <c r="C45" s="166"/>
      <c r="D45" s="166"/>
      <c r="E45" s="166"/>
      <c r="F45" s="166"/>
      <c r="G45" s="166"/>
      <c r="H45" s="166"/>
      <c r="I45" s="166"/>
      <c r="J45" s="166"/>
      <c r="K45" s="174"/>
    </row>
    <row r="47" spans="1:15" x14ac:dyDescent="0.2">
      <c r="A47" s="170"/>
    </row>
    <row r="49" spans="1:10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170"/>
    </row>
  </sheetData>
  <sheetProtection algorithmName="SHA-512" hashValue="JCMr0Gen9iH3Bdv5KlSjltAD6tBVLNxhGIX/2tuO7FpaLPEz8QR703OjYMr87NdJ74AwTqB9t7WwXeXCI/1a9Q==" saltValue="yIHWJxGkBWtuBRjPAdAlag==" spinCount="100000" sheet="1" objects="1" scenarios="1"/>
  <mergeCells count="6">
    <mergeCell ref="A9:J9"/>
    <mergeCell ref="A3:J3"/>
    <mergeCell ref="A4:J4"/>
    <mergeCell ref="A5:J5"/>
    <mergeCell ref="A6:J6"/>
    <mergeCell ref="A7:J7"/>
  </mergeCells>
  <dataValidations count="1">
    <dataValidation allowBlank="1" showInputMessage="1" showErrorMessage="1" prompt="A compléter" sqref="F13:F14" xr:uid="{00000000-0002-0000-0000-000000000000}"/>
  </dataValidations>
  <pageMargins left="0.70866141732283472" right="0.70866141732283472" top="0.35433070866141736" bottom="0.35433070866141736" header="0.31496062992125984" footer="0.31496062992125984"/>
  <pageSetup paperSize="9" orientation="landscape" r:id="rId1"/>
  <headerFooter alignWithMargins="0"/>
  <ignoredErrors>
    <ignoredError sqref="L31 N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96"/>
  <sheetViews>
    <sheetView showGridLines="0" tabSelected="1" workbookViewId="0">
      <selection activeCell="N44" sqref="N44"/>
    </sheetView>
  </sheetViews>
  <sheetFormatPr baseColWidth="10" defaultColWidth="0" defaultRowHeight="12.75" zeroHeight="1" x14ac:dyDescent="0.2"/>
  <cols>
    <col min="1" max="1" width="11.42578125" style="2" customWidth="1"/>
    <col min="2" max="2" width="15.140625" style="2" customWidth="1"/>
    <col min="3" max="3" width="4" style="2" customWidth="1"/>
    <col min="4" max="33" width="4" style="3" customWidth="1"/>
    <col min="34" max="34" width="11.7109375" style="3" customWidth="1"/>
    <col min="35" max="35" width="11" style="11" hidden="1" customWidth="1"/>
    <col min="36" max="61" width="4.42578125" style="11" hidden="1" customWidth="1"/>
    <col min="62" max="16384" width="11.42578125" style="3" hidden="1"/>
  </cols>
  <sheetData>
    <row r="1" spans="1:61" s="2" customFormat="1" ht="15.75" x14ac:dyDescent="0.25">
      <c r="A1" s="133" t="s">
        <v>25</v>
      </c>
      <c r="B1" s="133"/>
      <c r="C1" s="77"/>
      <c r="D1" s="77"/>
      <c r="E1" s="77"/>
      <c r="F1" s="78"/>
      <c r="G1" s="74" t="s">
        <v>26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6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61" s="2" customFormat="1" ht="15.75" x14ac:dyDescent="0.25">
      <c r="A2" s="134" t="s">
        <v>27</v>
      </c>
      <c r="B2" s="134"/>
      <c r="C2" s="134"/>
      <c r="D2" s="134"/>
      <c r="E2" s="134"/>
      <c r="F2" s="135"/>
      <c r="G2" s="71" t="s">
        <v>90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3"/>
      <c r="AI2" s="1" t="str">
        <f>IF(G2="Poste à temps non-complet","Temps non-complet",IF(G2="Poste à temps complet","Temps complet","Temps de travail à définir dans la cellule A2"))</f>
        <v>Temps de travail à définir dans la cellule A2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61" s="2" customFormat="1" ht="16.5" x14ac:dyDescent="0.3">
      <c r="A3" s="136" t="s">
        <v>91</v>
      </c>
      <c r="B3" s="136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61" s="2" customFormat="1" ht="9" customHeight="1" x14ac:dyDescent="0.25">
      <c r="A4" s="3"/>
      <c r="B4" s="13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s="5" customFormat="1" ht="15.75" x14ac:dyDescent="0.2">
      <c r="A5" s="4"/>
      <c r="B5" s="4"/>
      <c r="C5" s="103" t="s">
        <v>91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5"/>
      <c r="AH5" s="12"/>
    </row>
    <row r="6" spans="1:61" s="2" customFormat="1" x14ac:dyDescent="0.2">
      <c r="A6" s="114" t="s">
        <v>28</v>
      </c>
      <c r="B6" s="98" t="s">
        <v>29</v>
      </c>
      <c r="C6" s="183" t="s">
        <v>35</v>
      </c>
      <c r="D6" s="183" t="s">
        <v>35</v>
      </c>
      <c r="E6" s="183" t="s">
        <v>30</v>
      </c>
      <c r="F6" s="183" t="s">
        <v>31</v>
      </c>
      <c r="G6" s="179" t="s">
        <v>32</v>
      </c>
      <c r="H6" s="179" t="s">
        <v>33</v>
      </c>
      <c r="I6" s="183" t="s">
        <v>34</v>
      </c>
      <c r="J6" s="183" t="s">
        <v>35</v>
      </c>
      <c r="K6" s="183" t="s">
        <v>35</v>
      </c>
      <c r="L6" s="183" t="s">
        <v>30</v>
      </c>
      <c r="M6" s="183" t="s">
        <v>31</v>
      </c>
      <c r="N6" s="179" t="s">
        <v>32</v>
      </c>
      <c r="O6" s="179" t="s">
        <v>33</v>
      </c>
      <c r="P6" s="183" t="s">
        <v>34</v>
      </c>
      <c r="Q6" s="183" t="s">
        <v>35</v>
      </c>
      <c r="R6" s="183" t="s">
        <v>35</v>
      </c>
      <c r="S6" s="183" t="s">
        <v>30</v>
      </c>
      <c r="T6" s="183" t="s">
        <v>31</v>
      </c>
      <c r="U6" s="179" t="s">
        <v>32</v>
      </c>
      <c r="V6" s="179" t="s">
        <v>33</v>
      </c>
      <c r="W6" s="183" t="s">
        <v>34</v>
      </c>
      <c r="X6" s="183" t="s">
        <v>35</v>
      </c>
      <c r="Y6" s="183" t="s">
        <v>35</v>
      </c>
      <c r="Z6" s="183" t="s">
        <v>30</v>
      </c>
      <c r="AA6" s="183" t="s">
        <v>31</v>
      </c>
      <c r="AB6" s="179" t="s">
        <v>32</v>
      </c>
      <c r="AC6" s="179" t="s">
        <v>33</v>
      </c>
      <c r="AD6" s="183" t="s">
        <v>34</v>
      </c>
      <c r="AE6" s="183" t="s">
        <v>35</v>
      </c>
      <c r="AF6" s="183" t="s">
        <v>35</v>
      </c>
      <c r="AG6" s="230"/>
      <c r="AH6" s="46"/>
      <c r="AI6" s="2">
        <v>21</v>
      </c>
    </row>
    <row r="7" spans="1:61" s="6" customFormat="1" x14ac:dyDescent="0.2">
      <c r="A7" s="115"/>
      <c r="B7" s="99"/>
      <c r="C7" s="182">
        <v>1</v>
      </c>
      <c r="D7" s="182">
        <v>2</v>
      </c>
      <c r="E7" s="182">
        <v>3</v>
      </c>
      <c r="F7" s="182">
        <v>4</v>
      </c>
      <c r="G7" s="180">
        <v>5</v>
      </c>
      <c r="H7" s="180">
        <v>6</v>
      </c>
      <c r="I7" s="182">
        <v>7</v>
      </c>
      <c r="J7" s="182">
        <v>8</v>
      </c>
      <c r="K7" s="182">
        <v>9</v>
      </c>
      <c r="L7" s="182">
        <v>10</v>
      </c>
      <c r="M7" s="182">
        <v>11</v>
      </c>
      <c r="N7" s="180">
        <v>12</v>
      </c>
      <c r="O7" s="180">
        <v>13</v>
      </c>
      <c r="P7" s="182">
        <v>14</v>
      </c>
      <c r="Q7" s="182">
        <v>15</v>
      </c>
      <c r="R7" s="182">
        <v>16</v>
      </c>
      <c r="S7" s="182">
        <v>17</v>
      </c>
      <c r="T7" s="182">
        <v>18</v>
      </c>
      <c r="U7" s="180">
        <v>19</v>
      </c>
      <c r="V7" s="180">
        <v>20</v>
      </c>
      <c r="W7" s="182">
        <v>21</v>
      </c>
      <c r="X7" s="182">
        <v>22</v>
      </c>
      <c r="Y7" s="182">
        <v>23</v>
      </c>
      <c r="Z7" s="182">
        <v>24</v>
      </c>
      <c r="AA7" s="182">
        <v>25</v>
      </c>
      <c r="AB7" s="180">
        <v>26</v>
      </c>
      <c r="AC7" s="180">
        <v>27</v>
      </c>
      <c r="AD7" s="182">
        <v>28</v>
      </c>
      <c r="AE7" s="182">
        <v>29</v>
      </c>
      <c r="AF7" s="182">
        <v>30</v>
      </c>
      <c r="AG7" s="231"/>
      <c r="AH7" s="17" t="s">
        <v>36</v>
      </c>
    </row>
    <row r="8" spans="1:61" s="27" customFormat="1" ht="18" customHeight="1" x14ac:dyDescent="0.2">
      <c r="A8" s="115"/>
      <c r="B8" s="23" t="s">
        <v>37</v>
      </c>
      <c r="C8" s="239">
        <v>6</v>
      </c>
      <c r="D8" s="215">
        <v>3</v>
      </c>
      <c r="E8" s="215">
        <v>6</v>
      </c>
      <c r="F8" s="215">
        <v>6</v>
      </c>
      <c r="G8" s="178"/>
      <c r="H8" s="178"/>
      <c r="I8" s="240">
        <v>6</v>
      </c>
      <c r="J8" s="216">
        <v>6</v>
      </c>
      <c r="K8" s="215">
        <v>3</v>
      </c>
      <c r="L8" s="215">
        <v>6</v>
      </c>
      <c r="M8" s="216">
        <v>6</v>
      </c>
      <c r="N8" s="178"/>
      <c r="O8" s="241"/>
      <c r="P8" s="240">
        <v>6</v>
      </c>
      <c r="Q8" s="216">
        <v>6</v>
      </c>
      <c r="R8" s="215">
        <v>3</v>
      </c>
      <c r="S8" s="215">
        <v>6</v>
      </c>
      <c r="T8" s="216">
        <v>6</v>
      </c>
      <c r="U8" s="178"/>
      <c r="V8" s="241"/>
      <c r="W8" s="240">
        <v>6</v>
      </c>
      <c r="X8" s="216">
        <v>6</v>
      </c>
      <c r="Y8" s="215">
        <v>3</v>
      </c>
      <c r="Z8" s="215">
        <v>6</v>
      </c>
      <c r="AA8" s="216">
        <v>6</v>
      </c>
      <c r="AB8" s="178"/>
      <c r="AC8" s="241"/>
      <c r="AD8" s="240">
        <v>6</v>
      </c>
      <c r="AE8" s="240">
        <v>6</v>
      </c>
      <c r="AF8" s="216">
        <v>3</v>
      </c>
      <c r="AG8" s="96"/>
      <c r="AH8" s="18">
        <f>SUM(C8:AF8)</f>
        <v>117</v>
      </c>
    </row>
    <row r="9" spans="1:61" s="27" customFormat="1" ht="13.5" x14ac:dyDescent="0.2">
      <c r="A9" s="115"/>
      <c r="B9" s="26" t="s">
        <v>38</v>
      </c>
      <c r="C9" s="239"/>
      <c r="D9" s="215"/>
      <c r="E9" s="215"/>
      <c r="F9" s="215"/>
      <c r="G9" s="178"/>
      <c r="H9" s="178"/>
      <c r="I9" s="239"/>
      <c r="J9" s="239"/>
      <c r="K9" s="215"/>
      <c r="L9" s="215"/>
      <c r="M9" s="215"/>
      <c r="N9" s="178"/>
      <c r="O9" s="178"/>
      <c r="P9" s="239"/>
      <c r="Q9" s="239"/>
      <c r="R9" s="215"/>
      <c r="S9" s="215"/>
      <c r="T9" s="215"/>
      <c r="U9" s="178"/>
      <c r="V9" s="178"/>
      <c r="W9" s="239"/>
      <c r="X9" s="239"/>
      <c r="Y9" s="215"/>
      <c r="Z9" s="215"/>
      <c r="AA9" s="215"/>
      <c r="AB9" s="178"/>
      <c r="AC9" s="178"/>
      <c r="AD9" s="239"/>
      <c r="AE9" s="239"/>
      <c r="AF9" s="215"/>
      <c r="AG9" s="96"/>
      <c r="AH9" s="19">
        <f>SUM(C9:AF9)</f>
        <v>0</v>
      </c>
    </row>
    <row r="10" spans="1:61" s="25" customFormat="1" ht="13.5" x14ac:dyDescent="0.2">
      <c r="A10" s="116"/>
      <c r="B10" s="41" t="s">
        <v>39</v>
      </c>
      <c r="C10" s="42"/>
      <c r="D10" s="42"/>
      <c r="E10" s="42"/>
      <c r="F10" s="42"/>
      <c r="G10" s="42"/>
      <c r="H10" s="42"/>
      <c r="I10" s="43"/>
      <c r="J10" s="43"/>
      <c r="K10" s="42"/>
      <c r="L10" s="42"/>
      <c r="M10" s="42"/>
      <c r="N10" s="42"/>
      <c r="O10" s="42"/>
      <c r="P10" s="43"/>
      <c r="Q10" s="43"/>
      <c r="R10" s="42"/>
      <c r="S10" s="42"/>
      <c r="T10" s="42"/>
      <c r="U10" s="246"/>
      <c r="V10" s="42"/>
      <c r="W10" s="43"/>
      <c r="X10" s="43"/>
      <c r="Y10" s="42"/>
      <c r="Z10" s="42"/>
      <c r="AA10" s="42"/>
      <c r="AB10" s="42"/>
      <c r="AC10" s="42"/>
      <c r="AD10" s="43"/>
      <c r="AE10" s="43"/>
      <c r="AF10" s="42"/>
      <c r="AG10" s="97"/>
      <c r="AH10" s="44">
        <f>SUM(C10:AF10)</f>
        <v>0</v>
      </c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</row>
    <row r="11" spans="1:61" s="2" customFormat="1" x14ac:dyDescent="0.2">
      <c r="A11" s="117" t="s">
        <v>40</v>
      </c>
      <c r="B11" s="98" t="s">
        <v>29</v>
      </c>
      <c r="C11" s="183" t="s">
        <v>30</v>
      </c>
      <c r="D11" s="183" t="s">
        <v>31</v>
      </c>
      <c r="E11" s="179" t="s">
        <v>32</v>
      </c>
      <c r="F11" s="179" t="s">
        <v>33</v>
      </c>
      <c r="G11" s="183" t="s">
        <v>34</v>
      </c>
      <c r="H11" s="183" t="s">
        <v>35</v>
      </c>
      <c r="I11" s="183" t="s">
        <v>35</v>
      </c>
      <c r="J11" s="183" t="s">
        <v>30</v>
      </c>
      <c r="K11" s="183" t="s">
        <v>31</v>
      </c>
      <c r="L11" s="179" t="s">
        <v>32</v>
      </c>
      <c r="M11" s="179" t="s">
        <v>33</v>
      </c>
      <c r="N11" s="183" t="s">
        <v>34</v>
      </c>
      <c r="O11" s="183" t="s">
        <v>35</v>
      </c>
      <c r="P11" s="183" t="s">
        <v>35</v>
      </c>
      <c r="Q11" s="183" t="s">
        <v>30</v>
      </c>
      <c r="R11" s="183" t="s">
        <v>31</v>
      </c>
      <c r="S11" s="184" t="s">
        <v>32</v>
      </c>
      <c r="T11" s="184" t="s">
        <v>33</v>
      </c>
      <c r="U11" s="184" t="s">
        <v>34</v>
      </c>
      <c r="V11" s="184" t="s">
        <v>35</v>
      </c>
      <c r="W11" s="184" t="s">
        <v>35</v>
      </c>
      <c r="X11" s="184" t="s">
        <v>30</v>
      </c>
      <c r="Y11" s="184" t="s">
        <v>31</v>
      </c>
      <c r="Z11" s="184" t="s">
        <v>32</v>
      </c>
      <c r="AA11" s="184" t="s">
        <v>33</v>
      </c>
      <c r="AB11" s="184" t="s">
        <v>34</v>
      </c>
      <c r="AC11" s="184" t="s">
        <v>35</v>
      </c>
      <c r="AD11" s="184" t="s">
        <v>35</v>
      </c>
      <c r="AE11" s="184" t="s">
        <v>30</v>
      </c>
      <c r="AF11" s="184" t="s">
        <v>31</v>
      </c>
      <c r="AG11" s="184" t="s">
        <v>32</v>
      </c>
      <c r="AH11" s="46"/>
      <c r="AI11" s="2">
        <v>22</v>
      </c>
    </row>
    <row r="12" spans="1:61" s="6" customFormat="1" x14ac:dyDescent="0.2">
      <c r="A12" s="118"/>
      <c r="B12" s="99"/>
      <c r="C12" s="182">
        <v>1</v>
      </c>
      <c r="D12" s="182">
        <v>2</v>
      </c>
      <c r="E12" s="180">
        <v>3</v>
      </c>
      <c r="F12" s="180">
        <v>4</v>
      </c>
      <c r="G12" s="182">
        <v>5</v>
      </c>
      <c r="H12" s="182">
        <v>6</v>
      </c>
      <c r="I12" s="182">
        <v>7</v>
      </c>
      <c r="J12" s="182">
        <v>8</v>
      </c>
      <c r="K12" s="182">
        <v>9</v>
      </c>
      <c r="L12" s="180">
        <v>10</v>
      </c>
      <c r="M12" s="180">
        <v>11</v>
      </c>
      <c r="N12" s="182">
        <v>12</v>
      </c>
      <c r="O12" s="182">
        <v>13</v>
      </c>
      <c r="P12" s="182">
        <v>14</v>
      </c>
      <c r="Q12" s="182">
        <v>15</v>
      </c>
      <c r="R12" s="182">
        <v>16</v>
      </c>
      <c r="S12" s="185">
        <v>17</v>
      </c>
      <c r="T12" s="185">
        <v>18</v>
      </c>
      <c r="U12" s="185">
        <v>19</v>
      </c>
      <c r="V12" s="185">
        <v>20</v>
      </c>
      <c r="W12" s="185">
        <v>21</v>
      </c>
      <c r="X12" s="185">
        <v>22</v>
      </c>
      <c r="Y12" s="185">
        <v>23</v>
      </c>
      <c r="Z12" s="185">
        <v>24</v>
      </c>
      <c r="AA12" s="185">
        <v>25</v>
      </c>
      <c r="AB12" s="185">
        <v>26</v>
      </c>
      <c r="AC12" s="185">
        <v>27</v>
      </c>
      <c r="AD12" s="185">
        <v>28</v>
      </c>
      <c r="AE12" s="185">
        <v>29</v>
      </c>
      <c r="AF12" s="185">
        <v>30</v>
      </c>
      <c r="AG12" s="185">
        <v>31</v>
      </c>
      <c r="AH12" s="17" t="s">
        <v>36</v>
      </c>
    </row>
    <row r="13" spans="1:61" s="25" customFormat="1" ht="18" customHeight="1" x14ac:dyDescent="0.2">
      <c r="A13" s="118"/>
      <c r="B13" s="23" t="s">
        <v>37</v>
      </c>
      <c r="C13" s="215">
        <v>6</v>
      </c>
      <c r="D13" s="215">
        <v>6</v>
      </c>
      <c r="E13" s="178"/>
      <c r="F13" s="178"/>
      <c r="G13" s="240">
        <v>6</v>
      </c>
      <c r="H13" s="216">
        <v>6</v>
      </c>
      <c r="I13" s="215">
        <v>3</v>
      </c>
      <c r="J13" s="215">
        <v>6</v>
      </c>
      <c r="K13" s="216">
        <v>6</v>
      </c>
      <c r="L13" s="178"/>
      <c r="M13" s="243"/>
      <c r="N13" s="240">
        <v>6</v>
      </c>
      <c r="O13" s="216">
        <v>6</v>
      </c>
      <c r="P13" s="215">
        <v>3</v>
      </c>
      <c r="Q13" s="215">
        <v>6</v>
      </c>
      <c r="R13" s="216">
        <v>6</v>
      </c>
      <c r="S13" s="178"/>
      <c r="T13" s="243"/>
      <c r="U13" s="240"/>
      <c r="V13" s="240"/>
      <c r="W13" s="215"/>
      <c r="X13" s="215"/>
      <c r="Y13" s="215"/>
      <c r="Z13" s="181"/>
      <c r="AA13" s="181"/>
      <c r="AB13" s="239"/>
      <c r="AC13" s="239"/>
      <c r="AD13" s="215"/>
      <c r="AE13" s="215"/>
      <c r="AF13" s="215"/>
      <c r="AG13" s="215"/>
      <c r="AH13" s="19">
        <f>SUM(C13:AG13)</f>
        <v>66</v>
      </c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</row>
    <row r="14" spans="1:61" s="27" customFormat="1" ht="13.5" x14ac:dyDescent="0.2">
      <c r="A14" s="118"/>
      <c r="B14" s="26" t="s">
        <v>38</v>
      </c>
      <c r="C14" s="215"/>
      <c r="D14" s="215"/>
      <c r="E14" s="242"/>
      <c r="F14" s="242"/>
      <c r="G14" s="239"/>
      <c r="H14" s="239"/>
      <c r="I14" s="215"/>
      <c r="J14" s="215"/>
      <c r="K14" s="215"/>
      <c r="L14" s="181"/>
      <c r="M14" s="181"/>
      <c r="N14" s="239"/>
      <c r="O14" s="239"/>
      <c r="P14" s="215"/>
      <c r="Q14" s="215"/>
      <c r="R14" s="215"/>
      <c r="S14" s="181"/>
      <c r="T14" s="181"/>
      <c r="U14" s="239"/>
      <c r="V14" s="239"/>
      <c r="W14" s="215"/>
      <c r="X14" s="215"/>
      <c r="Y14" s="215"/>
      <c r="Z14" s="181"/>
      <c r="AA14" s="181"/>
      <c r="AB14" s="239"/>
      <c r="AC14" s="239"/>
      <c r="AD14" s="215"/>
      <c r="AE14" s="215"/>
      <c r="AF14" s="215"/>
      <c r="AG14" s="215"/>
      <c r="AH14" s="19">
        <f>SUM(C14:AG14)</f>
        <v>0</v>
      </c>
    </row>
    <row r="15" spans="1:61" s="25" customFormat="1" ht="13.5" x14ac:dyDescent="0.2">
      <c r="A15" s="119"/>
      <c r="B15" s="41" t="s">
        <v>39</v>
      </c>
      <c r="C15" s="42"/>
      <c r="D15" s="42"/>
      <c r="E15" s="42"/>
      <c r="F15" s="42"/>
      <c r="G15" s="43"/>
      <c r="H15" s="43"/>
      <c r="I15" s="42"/>
      <c r="J15" s="42"/>
      <c r="K15" s="42"/>
      <c r="L15" s="42"/>
      <c r="M15" s="42"/>
      <c r="N15" s="43"/>
      <c r="O15" s="43"/>
      <c r="P15" s="42"/>
      <c r="Q15" s="42"/>
      <c r="R15" s="42"/>
      <c r="S15" s="42"/>
      <c r="T15" s="42"/>
      <c r="U15" s="43"/>
      <c r="V15" s="43"/>
      <c r="W15" s="42"/>
      <c r="X15" s="42"/>
      <c r="Y15" s="42"/>
      <c r="Z15" s="42"/>
      <c r="AA15" s="42"/>
      <c r="AB15" s="43"/>
      <c r="AC15" s="43"/>
      <c r="AD15" s="42"/>
      <c r="AE15" s="42"/>
      <c r="AF15" s="42"/>
      <c r="AG15" s="42"/>
      <c r="AH15" s="44">
        <f>SUM(C15:AG15)</f>
        <v>0</v>
      </c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</row>
    <row r="16" spans="1:61" s="2" customFormat="1" x14ac:dyDescent="0.2">
      <c r="A16" s="117" t="s">
        <v>41</v>
      </c>
      <c r="B16" s="98" t="s">
        <v>29</v>
      </c>
      <c r="C16" s="194" t="s">
        <v>33</v>
      </c>
      <c r="D16" s="183" t="s">
        <v>34</v>
      </c>
      <c r="E16" s="183" t="s">
        <v>35</v>
      </c>
      <c r="F16" s="183" t="s">
        <v>35</v>
      </c>
      <c r="G16" s="183" t="s">
        <v>30</v>
      </c>
      <c r="H16" s="183" t="s">
        <v>31</v>
      </c>
      <c r="I16" s="179" t="s">
        <v>32</v>
      </c>
      <c r="J16" s="179" t="s">
        <v>33</v>
      </c>
      <c r="K16" s="183" t="s">
        <v>34</v>
      </c>
      <c r="L16" s="183" t="s">
        <v>35</v>
      </c>
      <c r="M16" s="194" t="s">
        <v>35</v>
      </c>
      <c r="N16" s="183" t="s">
        <v>30</v>
      </c>
      <c r="O16" s="183" t="s">
        <v>31</v>
      </c>
      <c r="P16" s="179" t="s">
        <v>32</v>
      </c>
      <c r="Q16" s="179" t="s">
        <v>33</v>
      </c>
      <c r="R16" s="183" t="s">
        <v>34</v>
      </c>
      <c r="S16" s="183" t="s">
        <v>35</v>
      </c>
      <c r="T16" s="183" t="s">
        <v>35</v>
      </c>
      <c r="U16" s="183" t="s">
        <v>30</v>
      </c>
      <c r="V16" s="183" t="s">
        <v>31</v>
      </c>
      <c r="W16" s="179" t="s">
        <v>32</v>
      </c>
      <c r="X16" s="179" t="s">
        <v>33</v>
      </c>
      <c r="Y16" s="183" t="s">
        <v>34</v>
      </c>
      <c r="Z16" s="183" t="s">
        <v>35</v>
      </c>
      <c r="AA16" s="183" t="s">
        <v>35</v>
      </c>
      <c r="AB16" s="183" t="s">
        <v>30</v>
      </c>
      <c r="AC16" s="183" t="s">
        <v>31</v>
      </c>
      <c r="AD16" s="179" t="s">
        <v>32</v>
      </c>
      <c r="AE16" s="179" t="s">
        <v>33</v>
      </c>
      <c r="AF16" s="183" t="s">
        <v>34</v>
      </c>
      <c r="AG16" s="230"/>
      <c r="AH16" s="46"/>
      <c r="AI16" s="2">
        <v>21</v>
      </c>
    </row>
    <row r="17" spans="1:61" s="6" customFormat="1" x14ac:dyDescent="0.2">
      <c r="A17" s="118"/>
      <c r="B17" s="99"/>
      <c r="C17" s="195">
        <v>1</v>
      </c>
      <c r="D17" s="182">
        <v>2</v>
      </c>
      <c r="E17" s="182">
        <v>3</v>
      </c>
      <c r="F17" s="182">
        <v>4</v>
      </c>
      <c r="G17" s="182">
        <v>5</v>
      </c>
      <c r="H17" s="182">
        <v>6</v>
      </c>
      <c r="I17" s="180">
        <v>7</v>
      </c>
      <c r="J17" s="180">
        <v>8</v>
      </c>
      <c r="K17" s="182">
        <v>9</v>
      </c>
      <c r="L17" s="182">
        <v>10</v>
      </c>
      <c r="M17" s="195">
        <v>11</v>
      </c>
      <c r="N17" s="182">
        <v>12</v>
      </c>
      <c r="O17" s="182">
        <v>13</v>
      </c>
      <c r="P17" s="180">
        <v>14</v>
      </c>
      <c r="Q17" s="180">
        <v>15</v>
      </c>
      <c r="R17" s="182">
        <v>16</v>
      </c>
      <c r="S17" s="182">
        <v>17</v>
      </c>
      <c r="T17" s="182">
        <v>18</v>
      </c>
      <c r="U17" s="182">
        <v>19</v>
      </c>
      <c r="V17" s="182">
        <v>20</v>
      </c>
      <c r="W17" s="180">
        <v>21</v>
      </c>
      <c r="X17" s="180">
        <v>22</v>
      </c>
      <c r="Y17" s="182">
        <v>23</v>
      </c>
      <c r="Z17" s="182">
        <v>24</v>
      </c>
      <c r="AA17" s="182">
        <v>25</v>
      </c>
      <c r="AB17" s="182">
        <v>26</v>
      </c>
      <c r="AC17" s="182">
        <v>27</v>
      </c>
      <c r="AD17" s="180">
        <v>28</v>
      </c>
      <c r="AE17" s="180">
        <v>29</v>
      </c>
      <c r="AF17" s="182">
        <v>30</v>
      </c>
      <c r="AG17" s="231"/>
      <c r="AH17" s="17" t="s">
        <v>36</v>
      </c>
    </row>
    <row r="18" spans="1:61" s="25" customFormat="1" ht="18" customHeight="1" x14ac:dyDescent="0.2">
      <c r="A18" s="118"/>
      <c r="B18" s="23" t="s">
        <v>37</v>
      </c>
      <c r="C18" s="197"/>
      <c r="D18" s="240">
        <v>6</v>
      </c>
      <c r="E18" s="216">
        <v>6</v>
      </c>
      <c r="F18" s="215">
        <v>3</v>
      </c>
      <c r="G18" s="215">
        <v>6</v>
      </c>
      <c r="H18" s="216">
        <v>6</v>
      </c>
      <c r="I18" s="178"/>
      <c r="J18" s="243"/>
      <c r="K18" s="240">
        <v>6</v>
      </c>
      <c r="L18" s="216">
        <v>6</v>
      </c>
      <c r="M18" s="197"/>
      <c r="N18" s="215">
        <v>6</v>
      </c>
      <c r="O18" s="216">
        <v>6</v>
      </c>
      <c r="P18" s="178"/>
      <c r="Q18" s="243"/>
      <c r="R18" s="240">
        <v>6</v>
      </c>
      <c r="S18" s="216">
        <v>6</v>
      </c>
      <c r="T18" s="215">
        <v>3</v>
      </c>
      <c r="U18" s="215">
        <v>6</v>
      </c>
      <c r="V18" s="216">
        <v>6</v>
      </c>
      <c r="W18" s="178"/>
      <c r="X18" s="243"/>
      <c r="Y18" s="240">
        <v>6</v>
      </c>
      <c r="Z18" s="216">
        <v>6</v>
      </c>
      <c r="AA18" s="215">
        <v>3</v>
      </c>
      <c r="AB18" s="215">
        <v>6</v>
      </c>
      <c r="AC18" s="216">
        <v>6</v>
      </c>
      <c r="AD18" s="178"/>
      <c r="AE18" s="243"/>
      <c r="AF18" s="239"/>
      <c r="AG18" s="231"/>
      <c r="AH18" s="19">
        <f>SUM(C18:AF18)</f>
        <v>105</v>
      </c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</row>
    <row r="19" spans="1:61" s="27" customFormat="1" ht="13.5" x14ac:dyDescent="0.2">
      <c r="A19" s="118"/>
      <c r="B19" s="26" t="s">
        <v>38</v>
      </c>
      <c r="C19" s="197"/>
      <c r="D19" s="239"/>
      <c r="E19" s="239"/>
      <c r="F19" s="215"/>
      <c r="G19" s="215"/>
      <c r="H19" s="215"/>
      <c r="I19" s="181"/>
      <c r="J19" s="181"/>
      <c r="K19" s="239"/>
      <c r="L19" s="239"/>
      <c r="M19" s="197"/>
      <c r="N19" s="215"/>
      <c r="O19" s="215"/>
      <c r="P19" s="181"/>
      <c r="Q19" s="181"/>
      <c r="R19" s="239"/>
      <c r="S19" s="239"/>
      <c r="T19" s="215"/>
      <c r="U19" s="215"/>
      <c r="V19" s="215"/>
      <c r="W19" s="181"/>
      <c r="X19" s="181"/>
      <c r="Y19" s="239"/>
      <c r="Z19" s="239"/>
      <c r="AA19" s="215"/>
      <c r="AB19" s="215"/>
      <c r="AC19" s="215"/>
      <c r="AD19" s="181"/>
      <c r="AE19" s="181"/>
      <c r="AF19" s="239"/>
      <c r="AG19" s="231"/>
      <c r="AH19" s="19">
        <f>SUM(C19:AF19)</f>
        <v>0</v>
      </c>
    </row>
    <row r="20" spans="1:61" s="25" customFormat="1" ht="13.5" x14ac:dyDescent="0.2">
      <c r="A20" s="119"/>
      <c r="B20" s="41" t="s">
        <v>39</v>
      </c>
      <c r="C20" s="42"/>
      <c r="D20" s="42"/>
      <c r="E20" s="42"/>
      <c r="F20" s="42"/>
      <c r="G20" s="42"/>
      <c r="H20" s="42"/>
      <c r="I20" s="42"/>
      <c r="J20" s="42"/>
      <c r="K20" s="43"/>
      <c r="L20" s="43"/>
      <c r="M20" s="42"/>
      <c r="N20" s="42"/>
      <c r="O20" s="42"/>
      <c r="P20" s="42"/>
      <c r="Q20" s="42"/>
      <c r="R20" s="43"/>
      <c r="S20" s="43"/>
      <c r="T20" s="42"/>
      <c r="U20" s="42"/>
      <c r="V20" s="42"/>
      <c r="W20" s="42"/>
      <c r="X20" s="42"/>
      <c r="Y20" s="43"/>
      <c r="Z20" s="43"/>
      <c r="AA20" s="42"/>
      <c r="AB20" s="42"/>
      <c r="AC20" s="42"/>
      <c r="AD20" s="42"/>
      <c r="AE20" s="42"/>
      <c r="AF20" s="42"/>
      <c r="AG20" s="97"/>
      <c r="AH20" s="44">
        <f>SUM(C20:AF20)</f>
        <v>0</v>
      </c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</row>
    <row r="21" spans="1:61" s="2" customFormat="1" x14ac:dyDescent="0.2">
      <c r="A21" s="117" t="s">
        <v>42</v>
      </c>
      <c r="B21" s="98" t="s">
        <v>29</v>
      </c>
      <c r="C21" s="183" t="s">
        <v>35</v>
      </c>
      <c r="D21" s="183" t="s">
        <v>35</v>
      </c>
      <c r="E21" s="183" t="s">
        <v>30</v>
      </c>
      <c r="F21" s="183" t="s">
        <v>31</v>
      </c>
      <c r="G21" s="179" t="s">
        <v>32</v>
      </c>
      <c r="H21" s="179" t="s">
        <v>33</v>
      </c>
      <c r="I21" s="183" t="s">
        <v>34</v>
      </c>
      <c r="J21" s="183" t="s">
        <v>35</v>
      </c>
      <c r="K21" s="183" t="s">
        <v>35</v>
      </c>
      <c r="L21" s="183" t="s">
        <v>30</v>
      </c>
      <c r="M21" s="183" t="s">
        <v>31</v>
      </c>
      <c r="N21" s="179" t="s">
        <v>32</v>
      </c>
      <c r="O21" s="179" t="s">
        <v>33</v>
      </c>
      <c r="P21" s="183" t="s">
        <v>34</v>
      </c>
      <c r="Q21" s="183" t="s">
        <v>35</v>
      </c>
      <c r="R21" s="183" t="s">
        <v>35</v>
      </c>
      <c r="S21" s="183" t="s">
        <v>30</v>
      </c>
      <c r="T21" s="183" t="s">
        <v>31</v>
      </c>
      <c r="U21" s="184" t="s">
        <v>32</v>
      </c>
      <c r="V21" s="184" t="s">
        <v>33</v>
      </c>
      <c r="W21" s="184" t="s">
        <v>34</v>
      </c>
      <c r="X21" s="184" t="s">
        <v>35</v>
      </c>
      <c r="Y21" s="184" t="s">
        <v>35</v>
      </c>
      <c r="Z21" s="184" t="s">
        <v>30</v>
      </c>
      <c r="AA21" s="194" t="s">
        <v>31</v>
      </c>
      <c r="AB21" s="184" t="s">
        <v>32</v>
      </c>
      <c r="AC21" s="184" t="s">
        <v>33</v>
      </c>
      <c r="AD21" s="184" t="s">
        <v>34</v>
      </c>
      <c r="AE21" s="184" t="s">
        <v>35</v>
      </c>
      <c r="AF21" s="184" t="s">
        <v>35</v>
      </c>
      <c r="AG21" s="184" t="s">
        <v>30</v>
      </c>
      <c r="AH21" s="46"/>
      <c r="AI21" s="2">
        <v>20</v>
      </c>
    </row>
    <row r="22" spans="1:61" s="6" customFormat="1" x14ac:dyDescent="0.2">
      <c r="A22" s="118"/>
      <c r="B22" s="99"/>
      <c r="C22" s="182">
        <v>1</v>
      </c>
      <c r="D22" s="182">
        <v>2</v>
      </c>
      <c r="E22" s="182">
        <v>3</v>
      </c>
      <c r="F22" s="182">
        <v>4</v>
      </c>
      <c r="G22" s="180">
        <v>5</v>
      </c>
      <c r="H22" s="180">
        <v>6</v>
      </c>
      <c r="I22" s="182">
        <v>7</v>
      </c>
      <c r="J22" s="182">
        <v>8</v>
      </c>
      <c r="K22" s="182">
        <v>9</v>
      </c>
      <c r="L22" s="182">
        <v>10</v>
      </c>
      <c r="M22" s="182">
        <v>11</v>
      </c>
      <c r="N22" s="180">
        <v>12</v>
      </c>
      <c r="O22" s="180">
        <v>13</v>
      </c>
      <c r="P22" s="182">
        <v>14</v>
      </c>
      <c r="Q22" s="182">
        <v>15</v>
      </c>
      <c r="R22" s="182">
        <v>16</v>
      </c>
      <c r="S22" s="182">
        <v>17</v>
      </c>
      <c r="T22" s="182">
        <v>18</v>
      </c>
      <c r="U22" s="185">
        <v>19</v>
      </c>
      <c r="V22" s="185">
        <v>20</v>
      </c>
      <c r="W22" s="185">
        <v>21</v>
      </c>
      <c r="X22" s="185">
        <v>22</v>
      </c>
      <c r="Y22" s="185">
        <v>23</v>
      </c>
      <c r="Z22" s="185">
        <v>24</v>
      </c>
      <c r="AA22" s="195">
        <v>25</v>
      </c>
      <c r="AB22" s="185">
        <v>26</v>
      </c>
      <c r="AC22" s="185">
        <v>27</v>
      </c>
      <c r="AD22" s="185">
        <v>28</v>
      </c>
      <c r="AE22" s="185">
        <v>29</v>
      </c>
      <c r="AF22" s="185">
        <v>30</v>
      </c>
      <c r="AG22" s="185">
        <v>31</v>
      </c>
      <c r="AH22" s="17" t="s">
        <v>36</v>
      </c>
    </row>
    <row r="23" spans="1:61" s="25" customFormat="1" ht="18" customHeight="1" x14ac:dyDescent="0.2">
      <c r="A23" s="118"/>
      <c r="B23" s="23" t="s">
        <v>37</v>
      </c>
      <c r="C23" s="216">
        <v>6</v>
      </c>
      <c r="D23" s="215">
        <v>6</v>
      </c>
      <c r="E23" s="215">
        <v>3</v>
      </c>
      <c r="F23" s="216">
        <v>6</v>
      </c>
      <c r="G23" s="178"/>
      <c r="H23" s="243"/>
      <c r="I23" s="240">
        <v>6</v>
      </c>
      <c r="J23" s="216">
        <v>6</v>
      </c>
      <c r="K23" s="215">
        <v>3</v>
      </c>
      <c r="L23" s="215">
        <v>6</v>
      </c>
      <c r="M23" s="216">
        <v>6</v>
      </c>
      <c r="N23" s="178"/>
      <c r="O23" s="243"/>
      <c r="P23" s="240">
        <v>6</v>
      </c>
      <c r="Q23" s="216">
        <v>6</v>
      </c>
      <c r="R23" s="215">
        <v>3</v>
      </c>
      <c r="S23" s="215">
        <v>6</v>
      </c>
      <c r="T23" s="216">
        <v>6</v>
      </c>
      <c r="U23" s="178"/>
      <c r="V23" s="243"/>
      <c r="W23" s="240"/>
      <c r="X23" s="240"/>
      <c r="Y23" s="215"/>
      <c r="Z23" s="215"/>
      <c r="AA23" s="197"/>
      <c r="AB23" s="181"/>
      <c r="AC23" s="181"/>
      <c r="AD23" s="239"/>
      <c r="AE23" s="239"/>
      <c r="AF23" s="215"/>
      <c r="AG23" s="215"/>
      <c r="AH23" s="19">
        <f>SUM(C23:AG23)</f>
        <v>75</v>
      </c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</row>
    <row r="24" spans="1:61" s="27" customFormat="1" ht="13.5" x14ac:dyDescent="0.2">
      <c r="A24" s="118"/>
      <c r="B24" s="26" t="s">
        <v>38</v>
      </c>
      <c r="C24" s="239"/>
      <c r="D24" s="215"/>
      <c r="E24" s="215"/>
      <c r="F24" s="215"/>
      <c r="G24" s="178"/>
      <c r="H24" s="178"/>
      <c r="I24" s="239"/>
      <c r="J24" s="239"/>
      <c r="K24" s="215"/>
      <c r="L24" s="215"/>
      <c r="M24" s="215"/>
      <c r="N24" s="178"/>
      <c r="O24" s="178"/>
      <c r="P24" s="239"/>
      <c r="Q24" s="239"/>
      <c r="R24" s="215"/>
      <c r="S24" s="215"/>
      <c r="T24" s="215"/>
      <c r="U24" s="178"/>
      <c r="V24" s="178"/>
      <c r="W24" s="239"/>
      <c r="X24" s="239"/>
      <c r="Y24" s="215"/>
      <c r="Z24" s="215"/>
      <c r="AA24" s="197"/>
      <c r="AB24" s="181"/>
      <c r="AC24" s="181"/>
      <c r="AD24" s="239"/>
      <c r="AE24" s="239"/>
      <c r="AF24" s="215"/>
      <c r="AG24" s="215"/>
      <c r="AH24" s="19">
        <f>SUM(C24:AG24)</f>
        <v>0</v>
      </c>
    </row>
    <row r="25" spans="1:61" s="25" customFormat="1" ht="13.5" x14ac:dyDescent="0.2">
      <c r="A25" s="119"/>
      <c r="B25" s="41" t="s">
        <v>39</v>
      </c>
      <c r="C25" s="42"/>
      <c r="D25" s="42"/>
      <c r="E25" s="42"/>
      <c r="F25" s="42"/>
      <c r="G25" s="42"/>
      <c r="H25" s="42"/>
      <c r="I25" s="43"/>
      <c r="J25" s="43"/>
      <c r="K25" s="42"/>
      <c r="L25" s="42"/>
      <c r="M25" s="42"/>
      <c r="N25" s="42"/>
      <c r="O25" s="42"/>
      <c r="P25" s="43"/>
      <c r="Q25" s="43"/>
      <c r="R25" s="42"/>
      <c r="S25" s="42"/>
      <c r="T25" s="42"/>
      <c r="U25" s="42"/>
      <c r="V25" s="42"/>
      <c r="W25" s="43"/>
      <c r="X25" s="43"/>
      <c r="Y25" s="42"/>
      <c r="Z25" s="42"/>
      <c r="AA25" s="42"/>
      <c r="AB25" s="42"/>
      <c r="AC25" s="42"/>
      <c r="AD25" s="218"/>
      <c r="AE25" s="218"/>
      <c r="AF25" s="42"/>
      <c r="AG25" s="42"/>
      <c r="AH25" s="44">
        <f>SUM(C25:AG25)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</row>
    <row r="26" spans="1:61" s="2" customFormat="1" x14ac:dyDescent="0.2">
      <c r="A26" s="106" t="s">
        <v>43</v>
      </c>
      <c r="B26" s="107" t="s">
        <v>29</v>
      </c>
      <c r="C26" s="126" t="s">
        <v>31</v>
      </c>
      <c r="D26" s="186" t="s">
        <v>32</v>
      </c>
      <c r="E26" s="184" t="s">
        <v>33</v>
      </c>
      <c r="F26" s="188" t="s">
        <v>34</v>
      </c>
      <c r="G26" s="188" t="s">
        <v>35</v>
      </c>
      <c r="H26" s="188" t="s">
        <v>35</v>
      </c>
      <c r="I26" s="188" t="s">
        <v>30</v>
      </c>
      <c r="J26" s="188" t="s">
        <v>31</v>
      </c>
      <c r="K26" s="187" t="s">
        <v>32</v>
      </c>
      <c r="L26" s="179" t="s">
        <v>33</v>
      </c>
      <c r="M26" s="188" t="s">
        <v>34</v>
      </c>
      <c r="N26" s="188" t="s">
        <v>35</v>
      </c>
      <c r="O26" s="188" t="s">
        <v>35</v>
      </c>
      <c r="P26" s="188" t="s">
        <v>30</v>
      </c>
      <c r="Q26" s="188" t="s">
        <v>31</v>
      </c>
      <c r="R26" s="187" t="s">
        <v>32</v>
      </c>
      <c r="S26" s="179" t="s">
        <v>33</v>
      </c>
      <c r="T26" s="188" t="s">
        <v>34</v>
      </c>
      <c r="U26" s="188" t="s">
        <v>35</v>
      </c>
      <c r="V26" s="188" t="s">
        <v>35</v>
      </c>
      <c r="W26" s="188" t="s">
        <v>30</v>
      </c>
      <c r="X26" s="188" t="s">
        <v>31</v>
      </c>
      <c r="Y26" s="187" t="s">
        <v>32</v>
      </c>
      <c r="Z26" s="179" t="s">
        <v>33</v>
      </c>
      <c r="AA26" s="188" t="s">
        <v>34</v>
      </c>
      <c r="AB26" s="188" t="s">
        <v>35</v>
      </c>
      <c r="AC26" s="188" t="s">
        <v>35</v>
      </c>
      <c r="AD26" s="188" t="s">
        <v>30</v>
      </c>
      <c r="AE26" s="188" t="s">
        <v>31</v>
      </c>
      <c r="AF26" s="187" t="s">
        <v>32</v>
      </c>
      <c r="AG26" s="179" t="s">
        <v>33</v>
      </c>
      <c r="AH26" s="22"/>
      <c r="AI26" s="2">
        <v>22</v>
      </c>
    </row>
    <row r="27" spans="1:61" s="6" customFormat="1" x14ac:dyDescent="0.2">
      <c r="A27" s="108"/>
      <c r="B27" s="107"/>
      <c r="C27" s="109">
        <v>1</v>
      </c>
      <c r="D27" s="185">
        <v>2</v>
      </c>
      <c r="E27" s="185">
        <v>3</v>
      </c>
      <c r="F27" s="182">
        <v>4</v>
      </c>
      <c r="G27" s="182">
        <v>5</v>
      </c>
      <c r="H27" s="182">
        <v>6</v>
      </c>
      <c r="I27" s="182">
        <v>7</v>
      </c>
      <c r="J27" s="182">
        <v>8</v>
      </c>
      <c r="K27" s="180">
        <v>9</v>
      </c>
      <c r="L27" s="180">
        <v>10</v>
      </c>
      <c r="M27" s="182">
        <v>11</v>
      </c>
      <c r="N27" s="182">
        <v>12</v>
      </c>
      <c r="O27" s="182">
        <v>13</v>
      </c>
      <c r="P27" s="182">
        <v>14</v>
      </c>
      <c r="Q27" s="182">
        <v>15</v>
      </c>
      <c r="R27" s="180">
        <v>16</v>
      </c>
      <c r="S27" s="180">
        <v>17</v>
      </c>
      <c r="T27" s="182">
        <v>18</v>
      </c>
      <c r="U27" s="182">
        <v>19</v>
      </c>
      <c r="V27" s="182">
        <v>20</v>
      </c>
      <c r="W27" s="182">
        <v>21</v>
      </c>
      <c r="X27" s="182">
        <v>22</v>
      </c>
      <c r="Y27" s="180">
        <v>23</v>
      </c>
      <c r="Z27" s="180">
        <v>24</v>
      </c>
      <c r="AA27" s="182">
        <v>25</v>
      </c>
      <c r="AB27" s="182">
        <v>26</v>
      </c>
      <c r="AC27" s="182">
        <v>27</v>
      </c>
      <c r="AD27" s="182">
        <v>28</v>
      </c>
      <c r="AE27" s="182">
        <v>29</v>
      </c>
      <c r="AF27" s="180">
        <v>30</v>
      </c>
      <c r="AG27" s="180">
        <v>31</v>
      </c>
      <c r="AH27" s="20" t="s">
        <v>36</v>
      </c>
      <c r="AI27" s="1"/>
      <c r="AJ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s="25" customFormat="1" ht="18" customHeight="1" x14ac:dyDescent="0.2">
      <c r="A28" s="108"/>
      <c r="B28" s="110" t="s">
        <v>37</v>
      </c>
      <c r="C28" s="120"/>
      <c r="D28" s="181"/>
      <c r="E28" s="181"/>
      <c r="F28" s="240">
        <v>6</v>
      </c>
      <c r="G28" s="216">
        <v>6</v>
      </c>
      <c r="H28" s="215">
        <v>3</v>
      </c>
      <c r="I28" s="215">
        <v>6</v>
      </c>
      <c r="J28" s="216">
        <v>6</v>
      </c>
      <c r="K28" s="178"/>
      <c r="L28" s="243"/>
      <c r="M28" s="240">
        <v>6</v>
      </c>
      <c r="N28" s="216">
        <v>6</v>
      </c>
      <c r="O28" s="215">
        <v>3</v>
      </c>
      <c r="P28" s="215">
        <v>6</v>
      </c>
      <c r="Q28" s="216">
        <v>6</v>
      </c>
      <c r="R28" s="178"/>
      <c r="S28" s="243"/>
      <c r="T28" s="240">
        <v>6</v>
      </c>
      <c r="U28" s="216">
        <v>6</v>
      </c>
      <c r="V28" s="215">
        <v>3</v>
      </c>
      <c r="W28" s="215">
        <v>6</v>
      </c>
      <c r="X28" s="216">
        <v>6</v>
      </c>
      <c r="Y28" s="178"/>
      <c r="Z28" s="243"/>
      <c r="AA28" s="240">
        <v>6</v>
      </c>
      <c r="AB28" s="216">
        <v>6</v>
      </c>
      <c r="AC28" s="215">
        <v>3</v>
      </c>
      <c r="AD28" s="215">
        <v>6</v>
      </c>
      <c r="AE28" s="216">
        <v>6</v>
      </c>
      <c r="AF28" s="242"/>
      <c r="AG28" s="243"/>
      <c r="AH28" s="21">
        <f>SUM(C28:AG28)</f>
        <v>108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</row>
    <row r="29" spans="1:61" s="27" customFormat="1" ht="13.5" x14ac:dyDescent="0.2">
      <c r="A29" s="108"/>
      <c r="B29" s="110" t="s">
        <v>38</v>
      </c>
      <c r="C29" s="120"/>
      <c r="D29" s="181"/>
      <c r="E29" s="181"/>
      <c r="F29" s="239"/>
      <c r="G29" s="239"/>
      <c r="H29" s="215"/>
      <c r="I29" s="215"/>
      <c r="J29" s="215"/>
      <c r="K29" s="181"/>
      <c r="L29" s="181"/>
      <c r="M29" s="239"/>
      <c r="N29" s="239"/>
      <c r="O29" s="215"/>
      <c r="P29" s="215"/>
      <c r="Q29" s="215"/>
      <c r="R29" s="242"/>
      <c r="S29" s="242"/>
      <c r="T29" s="239"/>
      <c r="U29" s="239"/>
      <c r="V29" s="215"/>
      <c r="W29" s="215"/>
      <c r="X29" s="215"/>
      <c r="Y29" s="242"/>
      <c r="Z29" s="242"/>
      <c r="AA29" s="239"/>
      <c r="AB29" s="239"/>
      <c r="AC29" s="215"/>
      <c r="AD29" s="215"/>
      <c r="AE29" s="215"/>
      <c r="AF29" s="242"/>
      <c r="AG29" s="242"/>
      <c r="AH29" s="21">
        <f>SUM(C29:AG29)</f>
        <v>0</v>
      </c>
    </row>
    <row r="30" spans="1:61" s="25" customFormat="1" ht="13.5" x14ac:dyDescent="0.2">
      <c r="A30" s="111"/>
      <c r="B30" s="128" t="s">
        <v>39</v>
      </c>
      <c r="C30" s="129"/>
      <c r="D30" s="129"/>
      <c r="E30" s="129"/>
      <c r="F30" s="130"/>
      <c r="G30" s="130"/>
      <c r="H30" s="129"/>
      <c r="I30" s="129"/>
      <c r="J30" s="129"/>
      <c r="K30" s="129"/>
      <c r="L30" s="129"/>
      <c r="M30" s="130"/>
      <c r="N30" s="130"/>
      <c r="O30" s="129"/>
      <c r="P30" s="129"/>
      <c r="Q30" s="129"/>
      <c r="R30" s="129"/>
      <c r="S30" s="129"/>
      <c r="T30" s="130"/>
      <c r="U30" s="130"/>
      <c r="V30" s="129"/>
      <c r="W30" s="129"/>
      <c r="X30" s="129"/>
      <c r="Y30" s="129"/>
      <c r="Z30" s="129"/>
      <c r="AA30" s="130"/>
      <c r="AB30" s="130"/>
      <c r="AC30" s="129"/>
      <c r="AD30" s="129"/>
      <c r="AE30" s="129"/>
      <c r="AF30" s="129"/>
      <c r="AG30" s="129"/>
      <c r="AH30" s="45">
        <f>SUM(C30:AG30)</f>
        <v>0</v>
      </c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</row>
    <row r="31" spans="1:61" s="2" customFormat="1" x14ac:dyDescent="0.2">
      <c r="A31" s="106" t="s">
        <v>44</v>
      </c>
      <c r="B31" s="127" t="s">
        <v>29</v>
      </c>
      <c r="C31" s="190" t="s">
        <v>34</v>
      </c>
      <c r="D31" s="190" t="s">
        <v>35</v>
      </c>
      <c r="E31" s="190" t="s">
        <v>35</v>
      </c>
      <c r="F31" s="190" t="s">
        <v>30</v>
      </c>
      <c r="G31" s="190" t="s">
        <v>31</v>
      </c>
      <c r="H31" s="189" t="s">
        <v>32</v>
      </c>
      <c r="I31" s="189" t="s">
        <v>33</v>
      </c>
      <c r="J31" s="190" t="s">
        <v>34</v>
      </c>
      <c r="K31" s="190" t="s">
        <v>35</v>
      </c>
      <c r="L31" s="190" t="s">
        <v>35</v>
      </c>
      <c r="M31" s="190" t="s">
        <v>30</v>
      </c>
      <c r="N31" s="190" t="s">
        <v>31</v>
      </c>
      <c r="O31" s="189" t="s">
        <v>32</v>
      </c>
      <c r="P31" s="189" t="s">
        <v>33</v>
      </c>
      <c r="Q31" s="190" t="s">
        <v>34</v>
      </c>
      <c r="R31" s="190" t="s">
        <v>35</v>
      </c>
      <c r="S31" s="190" t="s">
        <v>35</v>
      </c>
      <c r="T31" s="190" t="s">
        <v>30</v>
      </c>
      <c r="U31" s="190" t="s">
        <v>31</v>
      </c>
      <c r="V31" s="191" t="s">
        <v>32</v>
      </c>
      <c r="W31" s="191" t="s">
        <v>33</v>
      </c>
      <c r="X31" s="191" t="s">
        <v>34</v>
      </c>
      <c r="Y31" s="191" t="s">
        <v>35</v>
      </c>
      <c r="Z31" s="191" t="s">
        <v>35</v>
      </c>
      <c r="AA31" s="191" t="s">
        <v>30</v>
      </c>
      <c r="AB31" s="191" t="s">
        <v>31</v>
      </c>
      <c r="AC31" s="191" t="s">
        <v>32</v>
      </c>
      <c r="AD31" s="184" t="s">
        <v>33</v>
      </c>
      <c r="AE31" s="219"/>
      <c r="AF31" s="232"/>
      <c r="AG31" s="233"/>
      <c r="AH31" s="22"/>
      <c r="AI31" s="1">
        <v>20</v>
      </c>
      <c r="AJ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s="6" customFormat="1" x14ac:dyDescent="0.2">
      <c r="A32" s="108"/>
      <c r="B32" s="137"/>
      <c r="C32" s="182">
        <v>1</v>
      </c>
      <c r="D32" s="182">
        <v>2</v>
      </c>
      <c r="E32" s="182">
        <v>3</v>
      </c>
      <c r="F32" s="182">
        <v>4</v>
      </c>
      <c r="G32" s="182">
        <v>5</v>
      </c>
      <c r="H32" s="180">
        <v>6</v>
      </c>
      <c r="I32" s="180">
        <v>7</v>
      </c>
      <c r="J32" s="182">
        <v>8</v>
      </c>
      <c r="K32" s="182">
        <v>9</v>
      </c>
      <c r="L32" s="182">
        <v>10</v>
      </c>
      <c r="M32" s="182">
        <v>11</v>
      </c>
      <c r="N32" s="182">
        <v>12</v>
      </c>
      <c r="O32" s="180">
        <v>13</v>
      </c>
      <c r="P32" s="180">
        <v>14</v>
      </c>
      <c r="Q32" s="182">
        <v>15</v>
      </c>
      <c r="R32" s="182">
        <v>16</v>
      </c>
      <c r="S32" s="182">
        <v>17</v>
      </c>
      <c r="T32" s="182">
        <v>18</v>
      </c>
      <c r="U32" s="182">
        <v>19</v>
      </c>
      <c r="V32" s="185">
        <v>20</v>
      </c>
      <c r="W32" s="185">
        <v>21</v>
      </c>
      <c r="X32" s="251">
        <v>22</v>
      </c>
      <c r="Y32" s="251">
        <v>23</v>
      </c>
      <c r="Z32" s="251">
        <v>24</v>
      </c>
      <c r="AA32" s="251">
        <v>25</v>
      </c>
      <c r="AB32" s="251">
        <v>26</v>
      </c>
      <c r="AC32" s="251">
        <v>27</v>
      </c>
      <c r="AD32" s="251">
        <v>28</v>
      </c>
      <c r="AE32" s="220"/>
      <c r="AF32" s="234"/>
      <c r="AG32" s="235"/>
      <c r="AH32" s="20" t="s">
        <v>36</v>
      </c>
      <c r="AI32" s="1"/>
      <c r="AJ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s="25" customFormat="1" ht="18" customHeight="1" x14ac:dyDescent="0.2">
      <c r="A33" s="108"/>
      <c r="B33" s="138" t="s">
        <v>37</v>
      </c>
      <c r="C33" s="240">
        <v>6</v>
      </c>
      <c r="D33" s="216">
        <v>6</v>
      </c>
      <c r="E33" s="215">
        <v>3</v>
      </c>
      <c r="F33" s="215">
        <v>6</v>
      </c>
      <c r="G33" s="216">
        <v>6</v>
      </c>
      <c r="H33" s="178"/>
      <c r="I33" s="243"/>
      <c r="J33" s="240">
        <v>6</v>
      </c>
      <c r="K33" s="216">
        <v>6</v>
      </c>
      <c r="L33" s="215">
        <v>3</v>
      </c>
      <c r="M33" s="215">
        <v>6</v>
      </c>
      <c r="N33" s="216">
        <v>6</v>
      </c>
      <c r="O33" s="242"/>
      <c r="P33" s="178"/>
      <c r="Q33" s="240">
        <v>6</v>
      </c>
      <c r="R33" s="216">
        <v>6</v>
      </c>
      <c r="S33" s="215">
        <v>3</v>
      </c>
      <c r="T33" s="215">
        <v>6</v>
      </c>
      <c r="U33" s="216">
        <v>6</v>
      </c>
      <c r="V33" s="178"/>
      <c r="W33" s="250"/>
      <c r="X33" s="240"/>
      <c r="Y33" s="239"/>
      <c r="Z33" s="239"/>
      <c r="AA33" s="245"/>
      <c r="AB33" s="254"/>
      <c r="AC33" s="242"/>
      <c r="AD33" s="243"/>
      <c r="AE33" s="255"/>
      <c r="AF33" s="234"/>
      <c r="AG33" s="235"/>
      <c r="AH33" s="21">
        <f>SUM(C33:AE33)</f>
        <v>81</v>
      </c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</row>
    <row r="34" spans="1:61" s="27" customFormat="1" ht="13.5" x14ac:dyDescent="0.2">
      <c r="A34" s="108"/>
      <c r="B34" s="138" t="s">
        <v>38</v>
      </c>
      <c r="C34" s="239"/>
      <c r="D34" s="239"/>
      <c r="E34" s="215"/>
      <c r="F34" s="215"/>
      <c r="G34" s="215"/>
      <c r="H34" s="181"/>
      <c r="I34" s="242"/>
      <c r="J34" s="239"/>
      <c r="K34" s="239"/>
      <c r="L34" s="215"/>
      <c r="M34" s="215"/>
      <c r="N34" s="215"/>
      <c r="O34" s="242"/>
      <c r="P34" s="242"/>
      <c r="Q34" s="239"/>
      <c r="R34" s="239"/>
      <c r="S34" s="215"/>
      <c r="T34" s="215"/>
      <c r="U34" s="215"/>
      <c r="V34" s="242"/>
      <c r="W34" s="242"/>
      <c r="X34" s="252"/>
      <c r="Y34" s="252"/>
      <c r="Z34" s="253"/>
      <c r="AA34" s="253"/>
      <c r="AB34" s="253"/>
      <c r="AC34" s="256"/>
      <c r="AD34" s="256"/>
      <c r="AE34" s="221"/>
      <c r="AF34" s="234"/>
      <c r="AG34" s="235"/>
      <c r="AH34" s="21">
        <f>SUM(C34:AE34)</f>
        <v>0</v>
      </c>
    </row>
    <row r="35" spans="1:61" s="25" customFormat="1" ht="13.5" x14ac:dyDescent="0.2">
      <c r="A35" s="111"/>
      <c r="B35" s="128" t="s">
        <v>39</v>
      </c>
      <c r="C35" s="42"/>
      <c r="D35" s="43"/>
      <c r="E35" s="42"/>
      <c r="F35" s="42"/>
      <c r="G35" s="42"/>
      <c r="H35" s="42"/>
      <c r="I35" s="139"/>
      <c r="J35" s="43"/>
      <c r="K35" s="43"/>
      <c r="L35" s="42"/>
      <c r="M35" s="42"/>
      <c r="N35" s="42"/>
      <c r="O35" s="42"/>
      <c r="P35" s="139"/>
      <c r="Q35" s="43"/>
      <c r="R35" s="43"/>
      <c r="S35" s="42"/>
      <c r="T35" s="42"/>
      <c r="U35" s="42"/>
      <c r="V35" s="42"/>
      <c r="W35" s="139"/>
      <c r="X35" s="43"/>
      <c r="Y35" s="43"/>
      <c r="Z35" s="42"/>
      <c r="AA35" s="42"/>
      <c r="AB35" s="42"/>
      <c r="AC35" s="42"/>
      <c r="AD35" s="139"/>
      <c r="AE35" s="222"/>
      <c r="AF35" s="144"/>
      <c r="AG35" s="143"/>
      <c r="AH35" s="45">
        <f>SUM(C35:AE35)</f>
        <v>0</v>
      </c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</row>
    <row r="36" spans="1:61" s="2" customFormat="1" x14ac:dyDescent="0.2">
      <c r="A36" s="106" t="s">
        <v>45</v>
      </c>
      <c r="B36" s="127" t="s">
        <v>29</v>
      </c>
      <c r="C36" s="191" t="s">
        <v>34</v>
      </c>
      <c r="D36" s="191" t="s">
        <v>35</v>
      </c>
      <c r="E36" s="191" t="s">
        <v>35</v>
      </c>
      <c r="F36" s="184" t="s">
        <v>30</v>
      </c>
      <c r="G36" s="184" t="s">
        <v>31</v>
      </c>
      <c r="H36" s="184" t="s">
        <v>32</v>
      </c>
      <c r="I36" s="184" t="s">
        <v>33</v>
      </c>
      <c r="J36" s="183" t="s">
        <v>34</v>
      </c>
      <c r="K36" s="183" t="s">
        <v>35</v>
      </c>
      <c r="L36" s="183" t="s">
        <v>35</v>
      </c>
      <c r="M36" s="183" t="s">
        <v>30</v>
      </c>
      <c r="N36" s="183" t="s">
        <v>31</v>
      </c>
      <c r="O36" s="179" t="s">
        <v>32</v>
      </c>
      <c r="P36" s="179" t="s">
        <v>33</v>
      </c>
      <c r="Q36" s="183" t="s">
        <v>34</v>
      </c>
      <c r="R36" s="183" t="s">
        <v>35</v>
      </c>
      <c r="S36" s="183" t="s">
        <v>35</v>
      </c>
      <c r="T36" s="183" t="s">
        <v>30</v>
      </c>
      <c r="U36" s="183" t="s">
        <v>31</v>
      </c>
      <c r="V36" s="179" t="s">
        <v>32</v>
      </c>
      <c r="W36" s="179" t="s">
        <v>33</v>
      </c>
      <c r="X36" s="183" t="s">
        <v>34</v>
      </c>
      <c r="Y36" s="190" t="s">
        <v>35</v>
      </c>
      <c r="Z36" s="190" t="s">
        <v>35</v>
      </c>
      <c r="AA36" s="190" t="s">
        <v>30</v>
      </c>
      <c r="AB36" s="190" t="s">
        <v>31</v>
      </c>
      <c r="AC36" s="189" t="s">
        <v>32</v>
      </c>
      <c r="AD36" s="179" t="s">
        <v>33</v>
      </c>
      <c r="AE36" s="225" t="s">
        <v>34</v>
      </c>
      <c r="AF36" s="224" t="s">
        <v>35</v>
      </c>
      <c r="AG36" s="224" t="s">
        <v>35</v>
      </c>
      <c r="AH36" s="67"/>
      <c r="AI36" s="1">
        <v>22</v>
      </c>
      <c r="AJ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s="6" customFormat="1" x14ac:dyDescent="0.2">
      <c r="A37" s="108"/>
      <c r="B37" s="107"/>
      <c r="C37" s="185">
        <v>1</v>
      </c>
      <c r="D37" s="185">
        <v>2</v>
      </c>
      <c r="E37" s="185">
        <v>3</v>
      </c>
      <c r="F37" s="185">
        <v>4</v>
      </c>
      <c r="G37" s="185">
        <v>5</v>
      </c>
      <c r="H37" s="185">
        <v>6</v>
      </c>
      <c r="I37" s="185">
        <v>7</v>
      </c>
      <c r="J37" s="182">
        <v>8</v>
      </c>
      <c r="K37" s="182">
        <v>9</v>
      </c>
      <c r="L37" s="182">
        <v>10</v>
      </c>
      <c r="M37" s="182">
        <v>11</v>
      </c>
      <c r="N37" s="182">
        <v>12</v>
      </c>
      <c r="O37" s="180">
        <v>13</v>
      </c>
      <c r="P37" s="180">
        <v>14</v>
      </c>
      <c r="Q37" s="182">
        <v>15</v>
      </c>
      <c r="R37" s="182">
        <v>16</v>
      </c>
      <c r="S37" s="182">
        <v>17</v>
      </c>
      <c r="T37" s="182">
        <v>18</v>
      </c>
      <c r="U37" s="182">
        <v>19</v>
      </c>
      <c r="V37" s="180">
        <v>20</v>
      </c>
      <c r="W37" s="180">
        <v>21</v>
      </c>
      <c r="X37" s="182">
        <v>22</v>
      </c>
      <c r="Y37" s="182">
        <v>23</v>
      </c>
      <c r="Z37" s="182">
        <v>24</v>
      </c>
      <c r="AA37" s="182">
        <v>25</v>
      </c>
      <c r="AB37" s="182">
        <v>26</v>
      </c>
      <c r="AC37" s="180">
        <v>27</v>
      </c>
      <c r="AD37" s="180">
        <v>28</v>
      </c>
      <c r="AE37" s="195">
        <v>29</v>
      </c>
      <c r="AF37" s="182">
        <v>30</v>
      </c>
      <c r="AG37" s="182">
        <v>31</v>
      </c>
      <c r="AH37" s="20" t="s">
        <v>36</v>
      </c>
      <c r="AI37" s="1"/>
      <c r="AJ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25" customFormat="1" ht="18" customHeight="1" x14ac:dyDescent="0.2">
      <c r="A38" s="108"/>
      <c r="B38" s="110" t="s">
        <v>37</v>
      </c>
      <c r="C38" s="239"/>
      <c r="D38" s="215"/>
      <c r="E38" s="215"/>
      <c r="F38" s="216"/>
      <c r="G38" s="216"/>
      <c r="H38" s="178"/>
      <c r="I38" s="243"/>
      <c r="J38" s="240">
        <v>6</v>
      </c>
      <c r="K38" s="216">
        <v>6</v>
      </c>
      <c r="L38" s="215">
        <v>3</v>
      </c>
      <c r="M38" s="215">
        <v>6</v>
      </c>
      <c r="N38" s="216">
        <v>6</v>
      </c>
      <c r="O38" s="178"/>
      <c r="P38" s="243"/>
      <c r="Q38" s="240">
        <v>6</v>
      </c>
      <c r="R38" s="216">
        <v>6</v>
      </c>
      <c r="S38" s="215">
        <v>3</v>
      </c>
      <c r="T38" s="215">
        <v>6</v>
      </c>
      <c r="U38" s="216">
        <v>6</v>
      </c>
      <c r="V38" s="178"/>
      <c r="W38" s="243"/>
      <c r="X38" s="240">
        <v>6</v>
      </c>
      <c r="Y38" s="216">
        <v>6</v>
      </c>
      <c r="Z38" s="215">
        <v>3</v>
      </c>
      <c r="AA38" s="215">
        <v>6</v>
      </c>
      <c r="AB38" s="216">
        <v>6</v>
      </c>
      <c r="AC38" s="178"/>
      <c r="AD38" s="243"/>
      <c r="AE38" s="196"/>
      <c r="AF38" s="239">
        <v>6</v>
      </c>
      <c r="AG38" s="217">
        <v>3</v>
      </c>
      <c r="AH38" s="21">
        <f>SUM(C38:AG38)</f>
        <v>90</v>
      </c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</row>
    <row r="39" spans="1:61" s="27" customFormat="1" ht="13.5" x14ac:dyDescent="0.2">
      <c r="A39" s="108"/>
      <c r="B39" s="110" t="s">
        <v>38</v>
      </c>
      <c r="C39" s="239"/>
      <c r="D39" s="239"/>
      <c r="E39" s="215"/>
      <c r="F39" s="215"/>
      <c r="G39" s="216"/>
      <c r="H39" s="178"/>
      <c r="I39" s="181"/>
      <c r="J39" s="239"/>
      <c r="K39" s="239"/>
      <c r="L39" s="215"/>
      <c r="M39" s="215"/>
      <c r="N39" s="216"/>
      <c r="O39" s="178"/>
      <c r="P39" s="181"/>
      <c r="Q39" s="239"/>
      <c r="R39" s="239"/>
      <c r="S39" s="215"/>
      <c r="T39" s="215"/>
      <c r="U39" s="216"/>
      <c r="V39" s="178"/>
      <c r="W39" s="181"/>
      <c r="X39" s="239"/>
      <c r="Y39" s="239"/>
      <c r="Z39" s="215"/>
      <c r="AA39" s="215"/>
      <c r="AB39" s="215"/>
      <c r="AC39" s="247"/>
      <c r="AD39" s="181"/>
      <c r="AE39" s="197"/>
      <c r="AF39" s="239"/>
      <c r="AG39" s="223"/>
      <c r="AH39" s="21">
        <f>SUM(C39:AG39)</f>
        <v>0</v>
      </c>
    </row>
    <row r="40" spans="1:61" s="25" customFormat="1" ht="13.5" x14ac:dyDescent="0.2">
      <c r="A40" s="111"/>
      <c r="B40" s="128" t="s">
        <v>39</v>
      </c>
      <c r="C40" s="130"/>
      <c r="D40" s="130"/>
      <c r="E40" s="129"/>
      <c r="F40" s="68"/>
      <c r="G40" s="68"/>
      <c r="H40" s="129"/>
      <c r="I40" s="129"/>
      <c r="J40" s="130"/>
      <c r="K40" s="130"/>
      <c r="L40" s="129"/>
      <c r="M40" s="68"/>
      <c r="N40" s="129"/>
      <c r="O40" s="129"/>
      <c r="P40" s="129"/>
      <c r="Q40" s="130"/>
      <c r="R40" s="130"/>
      <c r="S40" s="129"/>
      <c r="T40" s="129"/>
      <c r="U40" s="129"/>
      <c r="V40" s="129"/>
      <c r="W40" s="129"/>
      <c r="X40" s="130"/>
      <c r="Y40" s="130"/>
      <c r="Z40" s="129"/>
      <c r="AA40" s="129"/>
      <c r="AB40" s="129"/>
      <c r="AC40" s="129"/>
      <c r="AD40" s="129"/>
      <c r="AE40" s="129"/>
      <c r="AF40" s="130"/>
      <c r="AG40" s="129"/>
      <c r="AH40" s="45">
        <f>SUM(C40:AG40)</f>
        <v>0</v>
      </c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</row>
    <row r="41" spans="1:61" s="2" customFormat="1" x14ac:dyDescent="0.2">
      <c r="A41" s="106" t="s">
        <v>46</v>
      </c>
      <c r="B41" s="127" t="s">
        <v>29</v>
      </c>
      <c r="C41" s="188" t="s">
        <v>30</v>
      </c>
      <c r="D41" s="188" t="s">
        <v>31</v>
      </c>
      <c r="E41" s="179" t="s">
        <v>32</v>
      </c>
      <c r="F41" s="187" t="s">
        <v>33</v>
      </c>
      <c r="G41" s="188" t="s">
        <v>34</v>
      </c>
      <c r="H41" s="188" t="s">
        <v>35</v>
      </c>
      <c r="I41" s="188" t="s">
        <v>35</v>
      </c>
      <c r="J41" s="188" t="s">
        <v>30</v>
      </c>
      <c r="K41" s="188" t="s">
        <v>31</v>
      </c>
      <c r="L41" s="179" t="s">
        <v>32</v>
      </c>
      <c r="M41" s="187" t="s">
        <v>33</v>
      </c>
      <c r="N41" s="188" t="s">
        <v>34</v>
      </c>
      <c r="O41" s="188" t="s">
        <v>35</v>
      </c>
      <c r="P41" s="188" t="s">
        <v>35</v>
      </c>
      <c r="Q41" s="188" t="s">
        <v>30</v>
      </c>
      <c r="R41" s="188" t="s">
        <v>31</v>
      </c>
      <c r="S41" s="184" t="s">
        <v>32</v>
      </c>
      <c r="T41" s="186" t="s">
        <v>33</v>
      </c>
      <c r="U41" s="186" t="s">
        <v>34</v>
      </c>
      <c r="V41" s="186" t="s">
        <v>35</v>
      </c>
      <c r="W41" s="186" t="s">
        <v>35</v>
      </c>
      <c r="X41" s="186" t="s">
        <v>30</v>
      </c>
      <c r="Y41" s="186" t="s">
        <v>31</v>
      </c>
      <c r="Z41" s="184" t="s">
        <v>32</v>
      </c>
      <c r="AA41" s="186" t="s">
        <v>33</v>
      </c>
      <c r="AB41" s="186" t="s">
        <v>34</v>
      </c>
      <c r="AC41" s="186" t="s">
        <v>35</v>
      </c>
      <c r="AD41" s="186" t="s">
        <v>35</v>
      </c>
      <c r="AE41" s="186" t="s">
        <v>30</v>
      </c>
      <c r="AF41" s="186" t="s">
        <v>31</v>
      </c>
      <c r="AG41" s="236"/>
      <c r="AH41" s="22"/>
      <c r="AI41" s="1">
        <v>20</v>
      </c>
      <c r="AJ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s="6" customFormat="1" x14ac:dyDescent="0.2">
      <c r="A42" s="108"/>
      <c r="B42" s="107"/>
      <c r="C42" s="182">
        <v>1</v>
      </c>
      <c r="D42" s="182">
        <v>2</v>
      </c>
      <c r="E42" s="180">
        <v>3</v>
      </c>
      <c r="F42" s="180">
        <v>4</v>
      </c>
      <c r="G42" s="182">
        <v>5</v>
      </c>
      <c r="H42" s="182">
        <v>6</v>
      </c>
      <c r="I42" s="182">
        <v>7</v>
      </c>
      <c r="J42" s="182">
        <v>8</v>
      </c>
      <c r="K42" s="182">
        <v>9</v>
      </c>
      <c r="L42" s="180">
        <v>10</v>
      </c>
      <c r="M42" s="180">
        <v>11</v>
      </c>
      <c r="N42" s="182">
        <v>12</v>
      </c>
      <c r="O42" s="182">
        <v>13</v>
      </c>
      <c r="P42" s="182">
        <v>14</v>
      </c>
      <c r="Q42" s="182">
        <v>15</v>
      </c>
      <c r="R42" s="182">
        <v>16</v>
      </c>
      <c r="S42" s="185">
        <v>17</v>
      </c>
      <c r="T42" s="185">
        <v>18</v>
      </c>
      <c r="U42" s="185">
        <v>19</v>
      </c>
      <c r="V42" s="185">
        <v>20</v>
      </c>
      <c r="W42" s="185">
        <v>21</v>
      </c>
      <c r="X42" s="185">
        <v>22</v>
      </c>
      <c r="Y42" s="185">
        <v>23</v>
      </c>
      <c r="Z42" s="185">
        <v>24</v>
      </c>
      <c r="AA42" s="185">
        <v>25</v>
      </c>
      <c r="AB42" s="185">
        <v>26</v>
      </c>
      <c r="AC42" s="185">
        <v>27</v>
      </c>
      <c r="AD42" s="185">
        <v>28</v>
      </c>
      <c r="AE42" s="185">
        <v>29</v>
      </c>
      <c r="AF42" s="185">
        <v>30</v>
      </c>
      <c r="AG42" s="237"/>
      <c r="AH42" s="20" t="s">
        <v>36</v>
      </c>
      <c r="AI42" s="1"/>
      <c r="AJ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s="25" customFormat="1" ht="18" customHeight="1" x14ac:dyDescent="0.2">
      <c r="A43" s="108"/>
      <c r="B43" s="110" t="s">
        <v>37</v>
      </c>
      <c r="C43" s="215">
        <v>6</v>
      </c>
      <c r="D43" s="215">
        <v>6</v>
      </c>
      <c r="E43" s="181"/>
      <c r="F43" s="181"/>
      <c r="G43" s="239">
        <v>6</v>
      </c>
      <c r="H43" s="288">
        <v>6</v>
      </c>
      <c r="I43" s="215">
        <v>3</v>
      </c>
      <c r="J43" s="217">
        <v>6</v>
      </c>
      <c r="K43" s="217">
        <v>6</v>
      </c>
      <c r="L43" s="178"/>
      <c r="M43" s="178"/>
      <c r="N43" s="240">
        <v>6</v>
      </c>
      <c r="O43" s="216">
        <v>6</v>
      </c>
      <c r="P43" s="215">
        <v>3</v>
      </c>
      <c r="Q43" s="215">
        <v>6</v>
      </c>
      <c r="R43" s="216">
        <v>6</v>
      </c>
      <c r="S43" s="178"/>
      <c r="T43" s="178"/>
      <c r="U43" s="240"/>
      <c r="V43" s="239"/>
      <c r="W43" s="239"/>
      <c r="X43" s="245"/>
      <c r="Y43" s="245"/>
      <c r="Z43" s="248"/>
      <c r="AA43" s="181"/>
      <c r="AB43" s="239"/>
      <c r="AC43" s="215"/>
      <c r="AD43" s="215"/>
      <c r="AE43" s="217"/>
      <c r="AG43" s="140"/>
      <c r="AH43" s="21">
        <f>SUM(C43:AF43)</f>
        <v>66</v>
      </c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</row>
    <row r="44" spans="1:61" s="27" customFormat="1" ht="13.5" x14ac:dyDescent="0.2">
      <c r="A44" s="108"/>
      <c r="B44" s="110" t="s">
        <v>38</v>
      </c>
      <c r="C44" s="215"/>
      <c r="D44" s="215"/>
      <c r="E44" s="181"/>
      <c r="F44" s="181"/>
      <c r="G44" s="239"/>
      <c r="H44" s="288"/>
      <c r="I44" s="215"/>
      <c r="J44" s="215"/>
      <c r="K44" s="215"/>
      <c r="L44" s="181"/>
      <c r="M44" s="181"/>
      <c r="N44" s="239"/>
      <c r="O44" s="239"/>
      <c r="P44" s="215"/>
      <c r="Q44" s="215"/>
      <c r="R44" s="217"/>
      <c r="S44" s="242"/>
      <c r="T44" s="181"/>
      <c r="U44" s="239"/>
      <c r="V44" s="239"/>
      <c r="W44" s="239"/>
      <c r="X44" s="215"/>
      <c r="Y44" s="217"/>
      <c r="Z44" s="242"/>
      <c r="AA44" s="181"/>
      <c r="AB44" s="239"/>
      <c r="AC44" s="239"/>
      <c r="AD44" s="215"/>
      <c r="AE44" s="215"/>
      <c r="AF44" s="217"/>
      <c r="AG44" s="140"/>
      <c r="AH44" s="21">
        <f>SUM(C44:AF44)</f>
        <v>0</v>
      </c>
    </row>
    <row r="45" spans="1:61" s="25" customFormat="1" ht="13.5" x14ac:dyDescent="0.2">
      <c r="A45" s="111"/>
      <c r="B45" s="128" t="s">
        <v>39</v>
      </c>
      <c r="C45" s="129"/>
      <c r="D45" s="129"/>
      <c r="E45" s="129"/>
      <c r="F45" s="129"/>
      <c r="G45" s="130"/>
      <c r="H45" s="130"/>
      <c r="I45" s="129"/>
      <c r="J45" s="129"/>
      <c r="K45" s="68"/>
      <c r="L45" s="129"/>
      <c r="M45" s="129"/>
      <c r="N45" s="130"/>
      <c r="O45" s="130"/>
      <c r="P45" s="129"/>
      <c r="Q45" s="129"/>
      <c r="R45" s="68"/>
      <c r="S45" s="129"/>
      <c r="T45" s="129"/>
      <c r="U45" s="130"/>
      <c r="V45" s="130"/>
      <c r="W45" s="129"/>
      <c r="X45" s="129"/>
      <c r="Y45" s="68"/>
      <c r="Z45" s="129"/>
      <c r="AA45" s="129"/>
      <c r="AB45" s="130"/>
      <c r="AC45" s="130"/>
      <c r="AD45" s="129"/>
      <c r="AE45" s="129"/>
      <c r="AF45" s="68"/>
      <c r="AG45" s="141"/>
      <c r="AH45" s="45">
        <f>SUM(C45:AF45)</f>
        <v>0</v>
      </c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</row>
    <row r="46" spans="1:61" s="7" customFormat="1" x14ac:dyDescent="0.2">
      <c r="A46" s="106" t="s">
        <v>47</v>
      </c>
      <c r="B46" s="127" t="s">
        <v>29</v>
      </c>
      <c r="C46" s="225" t="s">
        <v>32</v>
      </c>
      <c r="D46" s="184" t="s">
        <v>33</v>
      </c>
      <c r="E46" s="183" t="s">
        <v>34</v>
      </c>
      <c r="F46" s="190" t="s">
        <v>35</v>
      </c>
      <c r="G46" s="190" t="s">
        <v>35</v>
      </c>
      <c r="H46" s="194" t="s">
        <v>30</v>
      </c>
      <c r="I46" s="184" t="s">
        <v>31</v>
      </c>
      <c r="J46" s="194" t="s">
        <v>32</v>
      </c>
      <c r="K46" s="179" t="s">
        <v>33</v>
      </c>
      <c r="L46" s="183" t="s">
        <v>34</v>
      </c>
      <c r="M46" s="183" t="s">
        <v>35</v>
      </c>
      <c r="N46" s="183" t="s">
        <v>35</v>
      </c>
      <c r="O46" s="183" t="s">
        <v>30</v>
      </c>
      <c r="P46" s="183" t="s">
        <v>31</v>
      </c>
      <c r="Q46" s="179" t="s">
        <v>32</v>
      </c>
      <c r="R46" s="179" t="s">
        <v>33</v>
      </c>
      <c r="S46" s="194" t="s">
        <v>34</v>
      </c>
      <c r="T46" s="183" t="s">
        <v>35</v>
      </c>
      <c r="U46" s="183" t="s">
        <v>35</v>
      </c>
      <c r="V46" s="183" t="s">
        <v>30</v>
      </c>
      <c r="W46" s="183" t="s">
        <v>31</v>
      </c>
      <c r="X46" s="179" t="s">
        <v>32</v>
      </c>
      <c r="Y46" s="179" t="s">
        <v>33</v>
      </c>
      <c r="Z46" s="183" t="s">
        <v>34</v>
      </c>
      <c r="AA46" s="183" t="s">
        <v>35</v>
      </c>
      <c r="AB46" s="183" t="s">
        <v>35</v>
      </c>
      <c r="AC46" s="183" t="s">
        <v>30</v>
      </c>
      <c r="AD46" s="183" t="s">
        <v>31</v>
      </c>
      <c r="AE46" s="179" t="s">
        <v>32</v>
      </c>
      <c r="AF46" s="179" t="s">
        <v>33</v>
      </c>
      <c r="AG46" s="190" t="s">
        <v>34</v>
      </c>
      <c r="AH46" s="22"/>
      <c r="AI46" s="7">
        <v>19</v>
      </c>
    </row>
    <row r="47" spans="1:61" s="6" customFormat="1" x14ac:dyDescent="0.2">
      <c r="A47" s="108"/>
      <c r="B47" s="107"/>
      <c r="C47" s="195">
        <v>1</v>
      </c>
      <c r="D47" s="185">
        <v>2</v>
      </c>
      <c r="E47" s="182">
        <v>3</v>
      </c>
      <c r="F47" s="182">
        <v>4</v>
      </c>
      <c r="G47" s="182">
        <v>5</v>
      </c>
      <c r="H47" s="195">
        <v>6</v>
      </c>
      <c r="I47" s="185">
        <v>7</v>
      </c>
      <c r="J47" s="195">
        <v>8</v>
      </c>
      <c r="K47" s="180">
        <v>9</v>
      </c>
      <c r="L47" s="182">
        <v>10</v>
      </c>
      <c r="M47" s="182">
        <v>11</v>
      </c>
      <c r="N47" s="182">
        <v>12</v>
      </c>
      <c r="O47" s="182">
        <v>13</v>
      </c>
      <c r="P47" s="182">
        <v>14</v>
      </c>
      <c r="Q47" s="180">
        <v>15</v>
      </c>
      <c r="R47" s="180">
        <v>16</v>
      </c>
      <c r="S47" s="195">
        <v>17</v>
      </c>
      <c r="T47" s="182">
        <v>18</v>
      </c>
      <c r="U47" s="182">
        <v>19</v>
      </c>
      <c r="V47" s="182">
        <v>20</v>
      </c>
      <c r="W47" s="182">
        <v>21</v>
      </c>
      <c r="X47" s="180">
        <v>22</v>
      </c>
      <c r="Y47" s="180">
        <v>23</v>
      </c>
      <c r="Z47" s="182">
        <v>24</v>
      </c>
      <c r="AA47" s="182">
        <v>25</v>
      </c>
      <c r="AB47" s="182">
        <v>26</v>
      </c>
      <c r="AC47" s="182">
        <v>27</v>
      </c>
      <c r="AD47" s="182">
        <v>28</v>
      </c>
      <c r="AE47" s="180">
        <v>29</v>
      </c>
      <c r="AF47" s="180">
        <v>30</v>
      </c>
      <c r="AG47" s="182">
        <v>31</v>
      </c>
      <c r="AH47" s="20" t="s">
        <v>36</v>
      </c>
    </row>
    <row r="48" spans="1:61" s="25" customFormat="1" ht="18" customHeight="1" x14ac:dyDescent="0.2">
      <c r="A48" s="108"/>
      <c r="B48" s="110" t="s">
        <v>37</v>
      </c>
      <c r="C48" s="197"/>
      <c r="D48" s="181"/>
      <c r="E48" s="240">
        <v>6</v>
      </c>
      <c r="F48" s="216">
        <v>6</v>
      </c>
      <c r="G48" s="215">
        <v>3</v>
      </c>
      <c r="H48" s="197"/>
      <c r="I48" s="216"/>
      <c r="J48" s="196"/>
      <c r="K48" s="181"/>
      <c r="L48" s="240">
        <v>6</v>
      </c>
      <c r="M48" s="216">
        <v>6</v>
      </c>
      <c r="N48" s="215">
        <v>3</v>
      </c>
      <c r="O48" s="215">
        <v>6</v>
      </c>
      <c r="P48" s="216">
        <v>6</v>
      </c>
      <c r="Q48" s="178"/>
      <c r="R48" s="243"/>
      <c r="S48" s="196"/>
      <c r="T48" s="216">
        <v>6</v>
      </c>
      <c r="U48" s="215">
        <v>3</v>
      </c>
      <c r="V48" s="215">
        <v>6</v>
      </c>
      <c r="W48" s="216">
        <v>6</v>
      </c>
      <c r="X48" s="178"/>
      <c r="Y48" s="243"/>
      <c r="Z48" s="240">
        <v>6</v>
      </c>
      <c r="AA48" s="216">
        <v>6</v>
      </c>
      <c r="AB48" s="215">
        <v>3</v>
      </c>
      <c r="AC48" s="215">
        <v>6</v>
      </c>
      <c r="AD48" s="216">
        <v>6</v>
      </c>
      <c r="AE48" s="178"/>
      <c r="AF48" s="178"/>
      <c r="AG48" s="240">
        <v>6</v>
      </c>
      <c r="AH48" s="21">
        <f>SUM(C48:AG48)</f>
        <v>96</v>
      </c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</row>
    <row r="49" spans="1:61" s="27" customFormat="1" ht="13.5" x14ac:dyDescent="0.2">
      <c r="A49" s="108"/>
      <c r="B49" s="110" t="s">
        <v>38</v>
      </c>
      <c r="C49" s="197"/>
      <c r="D49" s="181"/>
      <c r="E49" s="239"/>
      <c r="F49" s="239"/>
      <c r="G49" s="215"/>
      <c r="H49" s="197"/>
      <c r="I49" s="215"/>
      <c r="J49" s="197"/>
      <c r="K49" s="181"/>
      <c r="L49" s="239"/>
      <c r="M49" s="239"/>
      <c r="N49" s="215"/>
      <c r="O49" s="215"/>
      <c r="P49" s="239"/>
      <c r="Q49" s="181"/>
      <c r="R49" s="181"/>
      <c r="S49" s="197"/>
      <c r="T49" s="239"/>
      <c r="U49" s="215"/>
      <c r="V49" s="215"/>
      <c r="W49" s="215"/>
      <c r="X49" s="181"/>
      <c r="Y49" s="181"/>
      <c r="Z49" s="239"/>
      <c r="AA49" s="239"/>
      <c r="AB49" s="215"/>
      <c r="AC49" s="215"/>
      <c r="AD49" s="215"/>
      <c r="AE49" s="181"/>
      <c r="AF49" s="181"/>
      <c r="AG49" s="239"/>
      <c r="AH49" s="21">
        <f>SUM(C49:AG49)</f>
        <v>0</v>
      </c>
    </row>
    <row r="50" spans="1:61" s="25" customFormat="1" ht="13.5" x14ac:dyDescent="0.2">
      <c r="A50" s="111"/>
      <c r="B50" s="128" t="s">
        <v>39</v>
      </c>
      <c r="C50" s="129"/>
      <c r="D50" s="129"/>
      <c r="E50" s="129"/>
      <c r="F50" s="130"/>
      <c r="G50" s="129"/>
      <c r="H50" s="129"/>
      <c r="I50" s="129"/>
      <c r="J50" s="129"/>
      <c r="K50" s="129"/>
      <c r="L50" s="130"/>
      <c r="M50" s="130"/>
      <c r="N50" s="129"/>
      <c r="O50" s="68"/>
      <c r="P50" s="129"/>
      <c r="Q50" s="129"/>
      <c r="R50" s="129"/>
      <c r="S50" s="130"/>
      <c r="T50" s="130"/>
      <c r="U50" s="129"/>
      <c r="V50" s="68"/>
      <c r="W50" s="129"/>
      <c r="X50" s="129"/>
      <c r="Y50" s="129"/>
      <c r="Z50" s="130"/>
      <c r="AA50" s="129"/>
      <c r="AB50" s="129"/>
      <c r="AC50" s="68"/>
      <c r="AD50" s="129"/>
      <c r="AE50" s="129"/>
      <c r="AF50" s="129"/>
      <c r="AG50" s="129"/>
      <c r="AH50" s="45">
        <f>SUM(C50:AG50)</f>
        <v>0</v>
      </c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</row>
    <row r="51" spans="1:61" s="2" customFormat="1" x14ac:dyDescent="0.2">
      <c r="A51" s="106" t="s">
        <v>48</v>
      </c>
      <c r="B51" s="127" t="s">
        <v>29</v>
      </c>
      <c r="C51" s="227" t="s">
        <v>35</v>
      </c>
      <c r="D51" s="227" t="s">
        <v>35</v>
      </c>
      <c r="E51" s="227" t="s">
        <v>30</v>
      </c>
      <c r="F51" s="227" t="s">
        <v>31</v>
      </c>
      <c r="G51" s="226" t="s">
        <v>32</v>
      </c>
      <c r="H51" s="226" t="s">
        <v>33</v>
      </c>
      <c r="I51" s="227" t="s">
        <v>34</v>
      </c>
      <c r="J51" s="227" t="s">
        <v>35</v>
      </c>
      <c r="K51" s="227" t="s">
        <v>35</v>
      </c>
      <c r="L51" s="227" t="s">
        <v>30</v>
      </c>
      <c r="M51" s="227" t="s">
        <v>31</v>
      </c>
      <c r="N51" s="226" t="s">
        <v>32</v>
      </c>
      <c r="O51" s="226" t="s">
        <v>33</v>
      </c>
      <c r="P51" s="227" t="s">
        <v>34</v>
      </c>
      <c r="Q51" s="227" t="s">
        <v>35</v>
      </c>
      <c r="R51" s="227" t="s">
        <v>35</v>
      </c>
      <c r="S51" s="227" t="s">
        <v>30</v>
      </c>
      <c r="T51" s="227" t="s">
        <v>31</v>
      </c>
      <c r="U51" s="226" t="s">
        <v>32</v>
      </c>
      <c r="V51" s="226" t="s">
        <v>33</v>
      </c>
      <c r="W51" s="227" t="s">
        <v>34</v>
      </c>
      <c r="X51" s="227" t="s">
        <v>35</v>
      </c>
      <c r="Y51" s="227" t="s">
        <v>35</v>
      </c>
      <c r="Z51" s="227" t="s">
        <v>30</v>
      </c>
      <c r="AA51" s="227" t="s">
        <v>31</v>
      </c>
      <c r="AB51" s="226" t="s">
        <v>32</v>
      </c>
      <c r="AC51" s="226" t="s">
        <v>33</v>
      </c>
      <c r="AD51" s="227" t="s">
        <v>34</v>
      </c>
      <c r="AE51" s="227" t="s">
        <v>35</v>
      </c>
      <c r="AF51" s="227" t="s">
        <v>35</v>
      </c>
      <c r="AG51" s="238"/>
      <c r="AH51" s="22"/>
      <c r="AI51" s="2">
        <v>21</v>
      </c>
    </row>
    <row r="52" spans="1:61" s="6" customFormat="1" x14ac:dyDescent="0.2">
      <c r="A52" s="108"/>
      <c r="B52" s="107"/>
      <c r="C52" s="182">
        <v>1</v>
      </c>
      <c r="D52" s="182">
        <v>2</v>
      </c>
      <c r="E52" s="182">
        <v>3</v>
      </c>
      <c r="F52" s="182">
        <v>4</v>
      </c>
      <c r="G52" s="180">
        <v>5</v>
      </c>
      <c r="H52" s="180">
        <v>6</v>
      </c>
      <c r="I52" s="182">
        <v>7</v>
      </c>
      <c r="J52" s="182">
        <v>8</v>
      </c>
      <c r="K52" s="182">
        <v>9</v>
      </c>
      <c r="L52" s="182">
        <v>10</v>
      </c>
      <c r="M52" s="182">
        <v>11</v>
      </c>
      <c r="N52" s="180">
        <v>12</v>
      </c>
      <c r="O52" s="180">
        <v>13</v>
      </c>
      <c r="P52" s="182">
        <v>14</v>
      </c>
      <c r="Q52" s="182">
        <v>15</v>
      </c>
      <c r="R52" s="182">
        <v>16</v>
      </c>
      <c r="S52" s="182">
        <v>17</v>
      </c>
      <c r="T52" s="182">
        <v>18</v>
      </c>
      <c r="U52" s="180">
        <v>19</v>
      </c>
      <c r="V52" s="180">
        <v>20</v>
      </c>
      <c r="W52" s="182">
        <v>21</v>
      </c>
      <c r="X52" s="182">
        <v>22</v>
      </c>
      <c r="Y52" s="182">
        <v>23</v>
      </c>
      <c r="Z52" s="182">
        <v>24</v>
      </c>
      <c r="AA52" s="182">
        <v>25</v>
      </c>
      <c r="AB52" s="180">
        <v>26</v>
      </c>
      <c r="AC52" s="180">
        <v>27</v>
      </c>
      <c r="AD52" s="182">
        <v>28</v>
      </c>
      <c r="AE52" s="182">
        <v>29</v>
      </c>
      <c r="AF52" s="182">
        <v>30</v>
      </c>
      <c r="AG52" s="238"/>
      <c r="AH52" s="20" t="s">
        <v>36</v>
      </c>
    </row>
    <row r="53" spans="1:61" s="25" customFormat="1" ht="18" customHeight="1" x14ac:dyDescent="0.2">
      <c r="A53" s="108"/>
      <c r="B53" s="110" t="s">
        <v>37</v>
      </c>
      <c r="C53" s="239">
        <v>6</v>
      </c>
      <c r="D53" s="215">
        <v>3</v>
      </c>
      <c r="E53" s="215">
        <v>6</v>
      </c>
      <c r="F53" s="216">
        <v>6</v>
      </c>
      <c r="G53" s="178"/>
      <c r="H53" s="178"/>
      <c r="I53" s="240">
        <v>6</v>
      </c>
      <c r="J53" s="216">
        <v>6</v>
      </c>
      <c r="K53" s="215">
        <v>3</v>
      </c>
      <c r="L53" s="215">
        <v>6</v>
      </c>
      <c r="M53" s="216">
        <v>6</v>
      </c>
      <c r="N53" s="178"/>
      <c r="O53" s="178"/>
      <c r="P53" s="240">
        <v>6</v>
      </c>
      <c r="Q53" s="216">
        <v>6</v>
      </c>
      <c r="R53" s="215">
        <v>3</v>
      </c>
      <c r="S53" s="215">
        <v>6</v>
      </c>
      <c r="T53" s="216">
        <v>6</v>
      </c>
      <c r="U53" s="178"/>
      <c r="V53" s="243"/>
      <c r="W53" s="240">
        <v>6</v>
      </c>
      <c r="X53" s="216">
        <v>6</v>
      </c>
      <c r="Y53" s="215">
        <v>3</v>
      </c>
      <c r="Z53" s="215">
        <v>6</v>
      </c>
      <c r="AA53" s="216">
        <v>6</v>
      </c>
      <c r="AB53" s="178"/>
      <c r="AC53" s="243"/>
      <c r="AD53" s="240">
        <v>6</v>
      </c>
      <c r="AE53" s="239">
        <v>6</v>
      </c>
      <c r="AF53" s="215">
        <v>3</v>
      </c>
      <c r="AG53" s="142"/>
      <c r="AH53" s="21">
        <f>SUM(C53:AF53)</f>
        <v>117</v>
      </c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</row>
    <row r="54" spans="1:61" s="27" customFormat="1" ht="13.5" x14ac:dyDescent="0.2">
      <c r="A54" s="108"/>
      <c r="B54" s="110" t="s">
        <v>38</v>
      </c>
      <c r="C54" s="239"/>
      <c r="D54" s="215"/>
      <c r="E54" s="215"/>
      <c r="F54" s="215"/>
      <c r="G54" s="181"/>
      <c r="H54" s="181"/>
      <c r="I54" s="239"/>
      <c r="J54" s="239"/>
      <c r="K54" s="239"/>
      <c r="L54" s="215"/>
      <c r="M54" s="215"/>
      <c r="N54" s="181"/>
      <c r="O54" s="181"/>
      <c r="P54" s="239"/>
      <c r="Q54" s="239"/>
      <c r="R54" s="215"/>
      <c r="S54" s="215"/>
      <c r="T54" s="215"/>
      <c r="U54" s="181"/>
      <c r="V54" s="181"/>
      <c r="W54" s="239"/>
      <c r="X54" s="239"/>
      <c r="Y54" s="215"/>
      <c r="Z54" s="215"/>
      <c r="AA54" s="215"/>
      <c r="AB54" s="181"/>
      <c r="AC54" s="181"/>
      <c r="AD54" s="239"/>
      <c r="AE54" s="239"/>
      <c r="AF54" s="215"/>
      <c r="AG54" s="142"/>
      <c r="AH54" s="21">
        <f>SUM(C54:AF54)</f>
        <v>0</v>
      </c>
    </row>
    <row r="55" spans="1:61" s="25" customFormat="1" ht="13.5" x14ac:dyDescent="0.2">
      <c r="A55" s="111"/>
      <c r="B55" s="128" t="s">
        <v>39</v>
      </c>
      <c r="C55" s="130"/>
      <c r="D55" s="129"/>
      <c r="E55" s="129"/>
      <c r="F55" s="129"/>
      <c r="G55" s="129"/>
      <c r="H55" s="129"/>
      <c r="I55" s="130"/>
      <c r="J55" s="130"/>
      <c r="K55" s="129"/>
      <c r="L55" s="129"/>
      <c r="M55" s="129"/>
      <c r="N55" s="129"/>
      <c r="O55" s="129"/>
      <c r="P55" s="130"/>
      <c r="Q55" s="130"/>
      <c r="R55" s="129"/>
      <c r="S55" s="129"/>
      <c r="T55" s="129"/>
      <c r="U55" s="129"/>
      <c r="V55" s="129"/>
      <c r="W55" s="130"/>
      <c r="X55" s="130"/>
      <c r="Y55" s="129"/>
      <c r="Z55" s="129"/>
      <c r="AA55" s="129"/>
      <c r="AB55" s="129"/>
      <c r="AC55" s="129"/>
      <c r="AD55" s="129"/>
      <c r="AE55" s="130"/>
      <c r="AF55" s="129"/>
      <c r="AG55" s="145"/>
      <c r="AH55" s="45">
        <f>SUM(C55:AF55)</f>
        <v>0</v>
      </c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</row>
    <row r="56" spans="1:61" s="2" customFormat="1" x14ac:dyDescent="0.2">
      <c r="A56" s="106" t="s">
        <v>49</v>
      </c>
      <c r="B56" s="127" t="s">
        <v>29</v>
      </c>
      <c r="C56" s="188" t="s">
        <v>30</v>
      </c>
      <c r="D56" s="188" t="s">
        <v>31</v>
      </c>
      <c r="E56" s="184" t="s">
        <v>32</v>
      </c>
      <c r="F56" s="186" t="s">
        <v>33</v>
      </c>
      <c r="G56" s="186" t="s">
        <v>34</v>
      </c>
      <c r="H56" s="186" t="s">
        <v>35</v>
      </c>
      <c r="I56" s="186" t="s">
        <v>35</v>
      </c>
      <c r="J56" s="186" t="s">
        <v>30</v>
      </c>
      <c r="K56" s="186" t="s">
        <v>31</v>
      </c>
      <c r="L56" s="184" t="s">
        <v>32</v>
      </c>
      <c r="M56" s="186" t="s">
        <v>33</v>
      </c>
      <c r="N56" s="186" t="s">
        <v>34</v>
      </c>
      <c r="O56" s="186" t="s">
        <v>35</v>
      </c>
      <c r="P56" s="198" t="s">
        <v>35</v>
      </c>
      <c r="Q56" s="186" t="s">
        <v>30</v>
      </c>
      <c r="R56" s="186" t="s">
        <v>31</v>
      </c>
      <c r="S56" s="184" t="s">
        <v>32</v>
      </c>
      <c r="T56" s="186" t="s">
        <v>33</v>
      </c>
      <c r="U56" s="186" t="s">
        <v>34</v>
      </c>
      <c r="V56" s="186" t="s">
        <v>35</v>
      </c>
      <c r="W56" s="186" t="s">
        <v>35</v>
      </c>
      <c r="X56" s="186" t="s">
        <v>30</v>
      </c>
      <c r="Y56" s="186" t="s">
        <v>31</v>
      </c>
      <c r="Z56" s="184" t="s">
        <v>32</v>
      </c>
      <c r="AA56" s="186" t="s">
        <v>33</v>
      </c>
      <c r="AB56" s="186" t="s">
        <v>34</v>
      </c>
      <c r="AC56" s="186" t="s">
        <v>35</v>
      </c>
      <c r="AD56" s="186" t="s">
        <v>35</v>
      </c>
      <c r="AE56" s="186" t="s">
        <v>30</v>
      </c>
      <c r="AF56" s="186" t="s">
        <v>31</v>
      </c>
      <c r="AG56" s="228" t="s">
        <v>32</v>
      </c>
      <c r="AH56" s="22"/>
      <c r="AI56" s="2">
        <v>22</v>
      </c>
    </row>
    <row r="57" spans="1:61" s="6" customFormat="1" x14ac:dyDescent="0.2">
      <c r="A57" s="108"/>
      <c r="B57" s="107"/>
      <c r="C57" s="182">
        <v>1</v>
      </c>
      <c r="D57" s="182">
        <v>2</v>
      </c>
      <c r="E57" s="185">
        <v>3</v>
      </c>
      <c r="F57" s="185">
        <v>4</v>
      </c>
      <c r="G57" s="185">
        <v>5</v>
      </c>
      <c r="H57" s="185">
        <v>6</v>
      </c>
      <c r="I57" s="185">
        <v>7</v>
      </c>
      <c r="J57" s="185">
        <v>8</v>
      </c>
      <c r="K57" s="185">
        <v>9</v>
      </c>
      <c r="L57" s="185">
        <v>10</v>
      </c>
      <c r="M57" s="185">
        <v>11</v>
      </c>
      <c r="N57" s="185">
        <v>12</v>
      </c>
      <c r="O57" s="185">
        <v>13</v>
      </c>
      <c r="P57" s="195">
        <v>14</v>
      </c>
      <c r="Q57" s="185">
        <v>15</v>
      </c>
      <c r="R57" s="185">
        <v>16</v>
      </c>
      <c r="S57" s="185">
        <v>17</v>
      </c>
      <c r="T57" s="185">
        <v>18</v>
      </c>
      <c r="U57" s="185">
        <v>19</v>
      </c>
      <c r="V57" s="185">
        <v>20</v>
      </c>
      <c r="W57" s="185">
        <v>21</v>
      </c>
      <c r="X57" s="185">
        <v>22</v>
      </c>
      <c r="Y57" s="185">
        <v>23</v>
      </c>
      <c r="Z57" s="185">
        <v>24</v>
      </c>
      <c r="AA57" s="185">
        <v>25</v>
      </c>
      <c r="AB57" s="185">
        <v>26</v>
      </c>
      <c r="AC57" s="185">
        <v>27</v>
      </c>
      <c r="AD57" s="185">
        <v>28</v>
      </c>
      <c r="AE57" s="185">
        <v>29</v>
      </c>
      <c r="AF57" s="185">
        <v>30</v>
      </c>
      <c r="AG57" s="185">
        <v>31</v>
      </c>
      <c r="AH57" s="20" t="s">
        <v>36</v>
      </c>
    </row>
    <row r="58" spans="1:61" s="25" customFormat="1" ht="18" customHeight="1" x14ac:dyDescent="0.2">
      <c r="A58" s="108"/>
      <c r="B58" s="110" t="s">
        <v>37</v>
      </c>
      <c r="C58" s="215">
        <v>6</v>
      </c>
      <c r="D58" s="216">
        <v>6</v>
      </c>
      <c r="E58" s="178"/>
      <c r="F58" s="178"/>
      <c r="G58" s="240"/>
      <c r="H58" s="239"/>
      <c r="I58" s="215"/>
      <c r="J58" s="215"/>
      <c r="K58" s="215"/>
      <c r="L58" s="181"/>
      <c r="M58" s="181"/>
      <c r="N58" s="239"/>
      <c r="O58" s="239"/>
      <c r="P58" s="197"/>
      <c r="Q58" s="215"/>
      <c r="R58" s="217"/>
      <c r="S58" s="242"/>
      <c r="T58" s="181"/>
      <c r="U58" s="239"/>
      <c r="V58" s="239"/>
      <c r="W58" s="215"/>
      <c r="X58" s="215"/>
      <c r="Y58" s="217"/>
      <c r="Z58" s="242"/>
      <c r="AA58" s="181"/>
      <c r="AB58" s="239"/>
      <c r="AC58" s="239"/>
      <c r="AD58" s="215"/>
      <c r="AE58" s="215"/>
      <c r="AF58" s="217"/>
      <c r="AG58" s="248"/>
      <c r="AH58" s="21">
        <f>SUM(C58:AG58)</f>
        <v>12</v>
      </c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</row>
    <row r="59" spans="1:61" s="27" customFormat="1" ht="13.5" x14ac:dyDescent="0.2">
      <c r="A59" s="108"/>
      <c r="B59" s="110" t="s">
        <v>38</v>
      </c>
      <c r="C59" s="215"/>
      <c r="D59" s="215"/>
      <c r="E59" s="181"/>
      <c r="F59" s="181"/>
      <c r="G59" s="239"/>
      <c r="H59" s="239"/>
      <c r="I59" s="215"/>
      <c r="J59" s="215"/>
      <c r="K59" s="215"/>
      <c r="L59" s="181"/>
      <c r="M59" s="181"/>
      <c r="N59" s="239"/>
      <c r="O59" s="239"/>
      <c r="P59" s="197"/>
      <c r="Q59" s="215"/>
      <c r="R59" s="217"/>
      <c r="S59" s="242"/>
      <c r="T59" s="181"/>
      <c r="U59" s="239"/>
      <c r="V59" s="239"/>
      <c r="W59" s="215"/>
      <c r="X59" s="215"/>
      <c r="Y59" s="217"/>
      <c r="Z59" s="242"/>
      <c r="AA59" s="181"/>
      <c r="AB59" s="239"/>
      <c r="AC59" s="239"/>
      <c r="AD59" s="215"/>
      <c r="AE59" s="215"/>
      <c r="AF59" s="217"/>
      <c r="AG59" s="249"/>
      <c r="AH59" s="21">
        <f>SUM(C59:AG59)</f>
        <v>0</v>
      </c>
    </row>
    <row r="60" spans="1:61" s="25" customFormat="1" ht="13.5" x14ac:dyDescent="0.2">
      <c r="A60" s="111"/>
      <c r="B60" s="128" t="s">
        <v>39</v>
      </c>
      <c r="C60" s="129"/>
      <c r="D60" s="129"/>
      <c r="E60" s="129"/>
      <c r="F60" s="129"/>
      <c r="G60" s="130"/>
      <c r="H60" s="130"/>
      <c r="I60" s="129"/>
      <c r="J60" s="129"/>
      <c r="K60" s="129"/>
      <c r="L60" s="129"/>
      <c r="M60" s="129"/>
      <c r="N60" s="130"/>
      <c r="O60" s="130"/>
      <c r="P60" s="129"/>
      <c r="Q60" s="129"/>
      <c r="R60" s="129"/>
      <c r="S60" s="129"/>
      <c r="T60" s="129"/>
      <c r="U60" s="130"/>
      <c r="V60" s="130"/>
      <c r="W60" s="129"/>
      <c r="X60" s="129"/>
      <c r="Y60" s="129"/>
      <c r="Z60" s="129"/>
      <c r="AA60" s="129"/>
      <c r="AB60" s="130"/>
      <c r="AC60" s="130"/>
      <c r="AD60" s="129"/>
      <c r="AE60" s="129"/>
      <c r="AF60" s="129"/>
      <c r="AG60" s="129"/>
      <c r="AH60" s="45">
        <f>SUM(C60:AG60)</f>
        <v>0</v>
      </c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</row>
    <row r="61" spans="1:61" s="2" customFormat="1" x14ac:dyDescent="0.2">
      <c r="A61" s="112" t="s">
        <v>50</v>
      </c>
      <c r="B61" s="127" t="s">
        <v>29</v>
      </c>
      <c r="C61" s="191" t="s">
        <v>33</v>
      </c>
      <c r="D61" s="191" t="s">
        <v>34</v>
      </c>
      <c r="E61" s="191" t="s">
        <v>35</v>
      </c>
      <c r="F61" s="191" t="s">
        <v>35</v>
      </c>
      <c r="G61" s="191" t="s">
        <v>30</v>
      </c>
      <c r="H61" s="191" t="s">
        <v>31</v>
      </c>
      <c r="I61" s="191" t="s">
        <v>32</v>
      </c>
      <c r="J61" s="191" t="s">
        <v>33</v>
      </c>
      <c r="K61" s="191" t="s">
        <v>34</v>
      </c>
      <c r="L61" s="191" t="s">
        <v>35</v>
      </c>
      <c r="M61" s="191" t="s">
        <v>35</v>
      </c>
      <c r="N61" s="191" t="s">
        <v>30</v>
      </c>
      <c r="O61" s="191" t="s">
        <v>31</v>
      </c>
      <c r="P61" s="191" t="s">
        <v>32</v>
      </c>
      <c r="Q61" s="191" t="s">
        <v>33</v>
      </c>
      <c r="R61" s="191" t="s">
        <v>34</v>
      </c>
      <c r="S61" s="191" t="s">
        <v>35</v>
      </c>
      <c r="T61" s="191" t="s">
        <v>35</v>
      </c>
      <c r="U61" s="191" t="s">
        <v>30</v>
      </c>
      <c r="V61" s="191" t="s">
        <v>31</v>
      </c>
      <c r="W61" s="191" t="s">
        <v>32</v>
      </c>
      <c r="X61" s="191" t="s">
        <v>33</v>
      </c>
      <c r="Y61" s="191" t="s">
        <v>34</v>
      </c>
      <c r="Z61" s="191" t="s">
        <v>35</v>
      </c>
      <c r="AA61" s="191" t="s">
        <v>35</v>
      </c>
      <c r="AB61" s="191" t="s">
        <v>30</v>
      </c>
      <c r="AC61" s="191" t="s">
        <v>31</v>
      </c>
      <c r="AD61" s="184" t="s">
        <v>32</v>
      </c>
      <c r="AE61" s="192" t="s">
        <v>33</v>
      </c>
      <c r="AF61" s="229" t="s">
        <v>34</v>
      </c>
      <c r="AG61" s="228" t="s">
        <v>35</v>
      </c>
      <c r="AH61" s="22"/>
      <c r="AI61" s="2">
        <v>22</v>
      </c>
    </row>
    <row r="62" spans="1:61" s="6" customFormat="1" x14ac:dyDescent="0.2">
      <c r="A62" s="113"/>
      <c r="B62" s="107"/>
      <c r="C62" s="185">
        <v>1</v>
      </c>
      <c r="D62" s="185">
        <v>2</v>
      </c>
      <c r="E62" s="185">
        <v>3</v>
      </c>
      <c r="F62" s="185">
        <v>4</v>
      </c>
      <c r="G62" s="185">
        <v>5</v>
      </c>
      <c r="H62" s="185">
        <v>6</v>
      </c>
      <c r="I62" s="185">
        <v>7</v>
      </c>
      <c r="J62" s="185">
        <v>8</v>
      </c>
      <c r="K62" s="185">
        <v>9</v>
      </c>
      <c r="L62" s="185">
        <v>10</v>
      </c>
      <c r="M62" s="185">
        <v>11</v>
      </c>
      <c r="N62" s="185">
        <v>12</v>
      </c>
      <c r="O62" s="185">
        <v>13</v>
      </c>
      <c r="P62" s="185">
        <v>14</v>
      </c>
      <c r="Q62" s="185">
        <v>15</v>
      </c>
      <c r="R62" s="185">
        <v>16</v>
      </c>
      <c r="S62" s="185">
        <v>17</v>
      </c>
      <c r="T62" s="185">
        <v>18</v>
      </c>
      <c r="U62" s="185">
        <v>19</v>
      </c>
      <c r="V62" s="185">
        <v>20</v>
      </c>
      <c r="W62" s="185">
        <v>21</v>
      </c>
      <c r="X62" s="185">
        <v>22</v>
      </c>
      <c r="Y62" s="185">
        <v>23</v>
      </c>
      <c r="Z62" s="185">
        <v>24</v>
      </c>
      <c r="AA62" s="185">
        <v>25</v>
      </c>
      <c r="AB62" s="185">
        <v>26</v>
      </c>
      <c r="AC62" s="185">
        <v>27</v>
      </c>
      <c r="AD62" s="185">
        <v>28</v>
      </c>
      <c r="AE62" s="193">
        <v>29</v>
      </c>
      <c r="AF62" s="185">
        <v>30</v>
      </c>
      <c r="AG62" s="185">
        <v>31</v>
      </c>
      <c r="AH62" s="20" t="s">
        <v>36</v>
      </c>
    </row>
    <row r="63" spans="1:61" s="25" customFormat="1" ht="18" customHeight="1" x14ac:dyDescent="0.2">
      <c r="A63" s="113"/>
      <c r="B63" s="110" t="s">
        <v>37</v>
      </c>
      <c r="C63" s="181"/>
      <c r="D63" s="239"/>
      <c r="E63" s="239"/>
      <c r="F63" s="215"/>
      <c r="G63" s="215"/>
      <c r="H63" s="216"/>
      <c r="I63" s="178"/>
      <c r="J63" s="178"/>
      <c r="K63" s="240"/>
      <c r="L63" s="239"/>
      <c r="M63" s="215"/>
      <c r="N63" s="215"/>
      <c r="O63" s="216"/>
      <c r="P63" s="178"/>
      <c r="Q63" s="196"/>
      <c r="R63" s="240"/>
      <c r="S63" s="239"/>
      <c r="T63" s="215"/>
      <c r="U63" s="215"/>
      <c r="V63" s="216"/>
      <c r="W63" s="178"/>
      <c r="X63" s="178"/>
      <c r="Y63" s="240"/>
      <c r="Z63" s="239"/>
      <c r="AA63" s="215"/>
      <c r="AB63" s="215"/>
      <c r="AC63" s="217"/>
      <c r="AD63" s="242"/>
      <c r="AE63" s="244"/>
      <c r="AF63" s="239"/>
      <c r="AG63" s="239"/>
      <c r="AH63" s="21">
        <f>SUM(C63:AG63)</f>
        <v>0</v>
      </c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</row>
    <row r="64" spans="1:61" s="27" customFormat="1" ht="13.5" x14ac:dyDescent="0.2">
      <c r="A64" s="113"/>
      <c r="B64" s="110" t="s">
        <v>38</v>
      </c>
      <c r="C64" s="181"/>
      <c r="D64" s="239"/>
      <c r="E64" s="239"/>
      <c r="F64" s="215"/>
      <c r="G64" s="215"/>
      <c r="H64" s="215"/>
      <c r="I64" s="242"/>
      <c r="J64" s="181"/>
      <c r="K64" s="239"/>
      <c r="L64" s="239"/>
      <c r="M64" s="215"/>
      <c r="N64" s="215"/>
      <c r="O64" s="217"/>
      <c r="P64" s="242"/>
      <c r="Q64" s="197"/>
      <c r="R64" s="239"/>
      <c r="S64" s="239"/>
      <c r="T64" s="215"/>
      <c r="U64" s="215"/>
      <c r="V64" s="217"/>
      <c r="W64" s="242"/>
      <c r="X64" s="181"/>
      <c r="Y64" s="239"/>
      <c r="Z64" s="239"/>
      <c r="AA64" s="215"/>
      <c r="AB64" s="215"/>
      <c r="AC64" s="217"/>
      <c r="AD64" s="242"/>
      <c r="AE64" s="244"/>
      <c r="AF64" s="239"/>
      <c r="AG64" s="239"/>
      <c r="AH64" s="21">
        <f>SUM(C64:AG64)</f>
        <v>0</v>
      </c>
    </row>
    <row r="65" spans="1:65" s="25" customFormat="1" ht="13.5" x14ac:dyDescent="0.2">
      <c r="A65" s="131"/>
      <c r="B65" s="128" t="s">
        <v>39</v>
      </c>
      <c r="C65" s="129"/>
      <c r="D65" s="129"/>
      <c r="E65" s="129"/>
      <c r="F65" s="129"/>
      <c r="G65" s="129"/>
      <c r="H65" s="129"/>
      <c r="I65" s="129"/>
      <c r="J65" s="129"/>
      <c r="K65" s="130"/>
      <c r="L65" s="130"/>
      <c r="M65" s="129"/>
      <c r="N65" s="129"/>
      <c r="O65" s="129"/>
      <c r="P65" s="129"/>
      <c r="Q65" s="129"/>
      <c r="R65" s="130"/>
      <c r="S65" s="130"/>
      <c r="T65" s="129"/>
      <c r="U65" s="129"/>
      <c r="V65" s="129"/>
      <c r="W65" s="129"/>
      <c r="X65" s="129"/>
      <c r="Y65" s="130"/>
      <c r="Z65" s="130"/>
      <c r="AA65" s="129"/>
      <c r="AB65" s="129"/>
      <c r="AC65" s="129"/>
      <c r="AD65" s="129"/>
      <c r="AE65" s="129"/>
      <c r="AF65" s="129"/>
      <c r="AG65" s="129"/>
      <c r="AH65" s="45">
        <f>SUM(C65:AG65)</f>
        <v>0</v>
      </c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</row>
    <row r="66" spans="1:65" s="2" customForma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14"/>
      <c r="AD66" s="14"/>
      <c r="AE66" s="14"/>
      <c r="AF66" s="14"/>
      <c r="AG66" s="14"/>
      <c r="AH66" s="13"/>
      <c r="AI66" s="1" t="e">
        <f>SUM(#REF!)</f>
        <v>#REF!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5" s="2" customFormat="1" x14ac:dyDescent="0.2">
      <c r="A67" s="15"/>
      <c r="B67" s="8" t="s">
        <v>51</v>
      </c>
      <c r="C67" s="123"/>
      <c r="D67" s="8" t="s">
        <v>52</v>
      </c>
      <c r="E67" s="3"/>
      <c r="F67" s="3"/>
      <c r="G67" s="3"/>
      <c r="H67" s="3"/>
      <c r="I67" s="3"/>
      <c r="J67" s="3"/>
      <c r="K67" s="65"/>
      <c r="M67" s="3"/>
      <c r="N67" s="3"/>
      <c r="O67" s="3"/>
      <c r="P67" s="3"/>
      <c r="Q67" s="3"/>
      <c r="R67" s="146"/>
      <c r="S67" s="8" t="s">
        <v>53</v>
      </c>
      <c r="T67" s="3"/>
      <c r="U67" s="3"/>
      <c r="V67" s="3"/>
      <c r="W67" s="16"/>
      <c r="X67" s="8" t="s">
        <v>54</v>
      </c>
      <c r="Y67" s="3"/>
      <c r="Z67" s="3"/>
      <c r="AA67" s="3"/>
      <c r="AB67" s="8"/>
      <c r="AC67" s="8"/>
      <c r="AD67" s="3"/>
      <c r="AE67" s="3"/>
      <c r="AF67" s="3"/>
      <c r="AG67" s="3"/>
      <c r="AH67" s="9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5" s="2" customFormat="1" x14ac:dyDescent="0.2">
      <c r="A68" s="121"/>
      <c r="B68" s="8" t="s">
        <v>55</v>
      </c>
      <c r="C68" s="124"/>
      <c r="D68" s="8" t="s">
        <v>56</v>
      </c>
      <c r="E68" s="3"/>
      <c r="F68" s="3"/>
      <c r="G68" s="3"/>
      <c r="H68" s="3"/>
      <c r="I68" s="3"/>
      <c r="J68" s="3"/>
      <c r="K68" s="66"/>
      <c r="L68" s="32" t="s">
        <v>57</v>
      </c>
      <c r="N68" s="3"/>
      <c r="O68" s="3"/>
      <c r="P68" s="3"/>
      <c r="Q68" s="3"/>
      <c r="R68" s="61"/>
      <c r="S68" s="8" t="s">
        <v>58</v>
      </c>
      <c r="T68" s="3"/>
      <c r="U68" s="3"/>
      <c r="V68" s="3"/>
      <c r="W68" s="62"/>
      <c r="X68" s="33" t="s">
        <v>59</v>
      </c>
      <c r="Y68" s="3"/>
      <c r="Z68" s="3"/>
      <c r="AA68" s="3"/>
      <c r="AB68" s="8"/>
      <c r="AC68" s="8"/>
      <c r="AD68" s="3"/>
      <c r="AE68" s="3"/>
      <c r="AF68" s="3"/>
      <c r="AG68" s="10"/>
      <c r="AH68" s="9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5" s="2" customFormat="1" x14ac:dyDescent="0.2">
      <c r="A69" s="122"/>
      <c r="B69" s="8" t="s">
        <v>60</v>
      </c>
      <c r="C69" s="64"/>
      <c r="D69" s="8" t="s">
        <v>61</v>
      </c>
      <c r="E69" s="3"/>
      <c r="F69" s="3"/>
      <c r="G69" s="3"/>
      <c r="H69" s="3"/>
      <c r="I69" s="3"/>
      <c r="J69" s="3"/>
      <c r="K69" s="8"/>
      <c r="L69" s="3"/>
      <c r="M69" s="3"/>
      <c r="N69" s="3"/>
      <c r="O69" s="3"/>
      <c r="P69" s="3"/>
      <c r="Q69" s="3"/>
      <c r="R69" s="63"/>
      <c r="S69" s="3" t="s">
        <v>62</v>
      </c>
      <c r="T69" s="3"/>
      <c r="U69" s="3"/>
      <c r="V69" s="3"/>
      <c r="W69" s="125"/>
      <c r="X69" s="40" t="s">
        <v>63</v>
      </c>
      <c r="Y69" s="3"/>
      <c r="Z69" s="3"/>
      <c r="AA69" s="3"/>
      <c r="AB69" s="8"/>
      <c r="AC69" s="8"/>
      <c r="AD69" s="3"/>
      <c r="AE69" s="3"/>
      <c r="AF69" s="3"/>
      <c r="AG69" s="3"/>
      <c r="AH69" s="3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5" s="2" customFormat="1" ht="9.7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8"/>
      <c r="AD70" s="48"/>
      <c r="AE70" s="48"/>
      <c r="AF70" s="48"/>
      <c r="AG70" s="48"/>
      <c r="AH70" s="48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5" s="2" customFormat="1" ht="13.5" x14ac:dyDescent="0.25">
      <c r="A71" s="47"/>
      <c r="B71" s="49" t="s">
        <v>64</v>
      </c>
      <c r="C71" s="50"/>
      <c r="D71" s="50"/>
      <c r="E71" s="50"/>
      <c r="F71" s="50"/>
      <c r="G71" s="50"/>
      <c r="H71" s="50"/>
      <c r="I71" s="50"/>
      <c r="J71" s="50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48"/>
      <c r="AE71" s="48"/>
      <c r="AF71" s="48"/>
      <c r="AG71" s="48"/>
      <c r="AH71" s="48"/>
      <c r="AI71" s="1"/>
      <c r="AJ71" s="1"/>
      <c r="AK71" s="1"/>
      <c r="AL71" s="1"/>
      <c r="AM71" s="1"/>
      <c r="AN71" s="37"/>
      <c r="AO71" s="34"/>
      <c r="AP71" s="38"/>
      <c r="AQ71" s="34"/>
      <c r="AR71" s="38"/>
      <c r="AS71" s="38"/>
      <c r="AT71" s="37"/>
      <c r="AU71" s="36"/>
      <c r="AV71" s="38"/>
      <c r="AW71" s="38"/>
      <c r="AX71" s="35"/>
      <c r="AY71" s="35"/>
      <c r="AZ71" s="35"/>
      <c r="BC71" s="35"/>
      <c r="BD71" s="35"/>
      <c r="BE71" s="37"/>
      <c r="BF71" s="36"/>
      <c r="BG71" s="36"/>
      <c r="BH71" s="35"/>
      <c r="BI71" s="35"/>
      <c r="BL71" s="30"/>
      <c r="BM71" s="28"/>
    </row>
    <row r="72" spans="1:65" s="2" customFormat="1" ht="9.75" customHeight="1" x14ac:dyDescent="0.25">
      <c r="A72" s="47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48"/>
      <c r="AE72" s="48"/>
      <c r="AF72" s="48"/>
      <c r="AG72" s="48"/>
      <c r="AH72" s="48"/>
      <c r="AI72" s="1"/>
      <c r="AJ72" s="1"/>
      <c r="AK72" s="1"/>
      <c r="AL72" s="1"/>
      <c r="AM72" s="1"/>
      <c r="AP72" s="38"/>
      <c r="AQ72" s="34"/>
      <c r="AR72" s="34"/>
      <c r="AS72" s="34"/>
      <c r="AT72" s="37"/>
      <c r="AU72" s="36"/>
      <c r="AV72" s="38"/>
      <c r="AW72" s="36"/>
      <c r="AX72" s="35"/>
      <c r="AY72" s="35"/>
      <c r="AZ72" s="35"/>
      <c r="BC72" s="35"/>
      <c r="BD72" s="35"/>
      <c r="BE72" s="37"/>
      <c r="BF72" s="36"/>
      <c r="BG72" s="36"/>
      <c r="BH72" s="36"/>
      <c r="BI72" s="35"/>
      <c r="BJ72" s="36"/>
      <c r="BK72" s="29"/>
      <c r="BL72" s="30"/>
      <c r="BM72" s="28"/>
    </row>
    <row r="73" spans="1:65" s="2" customFormat="1" x14ac:dyDescent="0.2">
      <c r="A73" s="52"/>
      <c r="B73" s="100"/>
      <c r="C73" s="100"/>
      <c r="D73" s="84" t="s">
        <v>65</v>
      </c>
      <c r="E73" s="85"/>
      <c r="F73" s="84" t="s">
        <v>40</v>
      </c>
      <c r="G73" s="85"/>
      <c r="H73" s="84" t="s">
        <v>41</v>
      </c>
      <c r="I73" s="85"/>
      <c r="J73" s="84" t="s">
        <v>66</v>
      </c>
      <c r="K73" s="85"/>
      <c r="L73" s="84" t="s">
        <v>43</v>
      </c>
      <c r="M73" s="85"/>
      <c r="N73" s="84" t="s">
        <v>67</v>
      </c>
      <c r="O73" s="85"/>
      <c r="P73" s="84" t="s">
        <v>45</v>
      </c>
      <c r="Q73" s="85"/>
      <c r="R73" s="84" t="s">
        <v>46</v>
      </c>
      <c r="S73" s="85"/>
      <c r="T73" s="84" t="s">
        <v>47</v>
      </c>
      <c r="U73" s="85"/>
      <c r="V73" s="84" t="s">
        <v>48</v>
      </c>
      <c r="W73" s="85"/>
      <c r="X73" s="84" t="s">
        <v>49</v>
      </c>
      <c r="Y73" s="85"/>
      <c r="Z73" s="84" t="s">
        <v>50</v>
      </c>
      <c r="AA73" s="85"/>
      <c r="AB73" s="81" t="s">
        <v>68</v>
      </c>
      <c r="AC73" s="82"/>
      <c r="AD73" s="83"/>
      <c r="AE73" s="47"/>
      <c r="AF73" s="47"/>
      <c r="AG73" s="47"/>
      <c r="AH73" s="47"/>
      <c r="AI73" s="1"/>
      <c r="AJ73" s="1"/>
      <c r="AK73" s="1"/>
      <c r="AL73" s="1"/>
      <c r="AM73" s="1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9"/>
      <c r="BJ73" s="39"/>
      <c r="BK73" s="31"/>
      <c r="BL73" s="31"/>
      <c r="BM73" s="31"/>
    </row>
    <row r="74" spans="1:65" s="2" customFormat="1" ht="13.5" x14ac:dyDescent="0.25">
      <c r="A74" s="95" t="s">
        <v>69</v>
      </c>
      <c r="B74" s="93" t="s">
        <v>37</v>
      </c>
      <c r="C74" s="94"/>
      <c r="D74" s="260">
        <f>AH8</f>
        <v>117</v>
      </c>
      <c r="E74" s="261"/>
      <c r="F74" s="260">
        <f>AH13</f>
        <v>66</v>
      </c>
      <c r="G74" s="261"/>
      <c r="H74" s="260">
        <f>AH18</f>
        <v>105</v>
      </c>
      <c r="I74" s="261"/>
      <c r="J74" s="260">
        <f>AH23</f>
        <v>75</v>
      </c>
      <c r="K74" s="261"/>
      <c r="L74" s="260">
        <f>AH28</f>
        <v>108</v>
      </c>
      <c r="M74" s="261"/>
      <c r="N74" s="260">
        <f>AH33</f>
        <v>81</v>
      </c>
      <c r="O74" s="261"/>
      <c r="P74" s="260">
        <f>AH38</f>
        <v>90</v>
      </c>
      <c r="Q74" s="261"/>
      <c r="R74" s="260">
        <f>AH43</f>
        <v>66</v>
      </c>
      <c r="S74" s="261"/>
      <c r="T74" s="260">
        <f>AH48</f>
        <v>96</v>
      </c>
      <c r="U74" s="261"/>
      <c r="V74" s="260">
        <f>AH53</f>
        <v>117</v>
      </c>
      <c r="W74" s="261"/>
      <c r="X74" s="260">
        <f>AH58</f>
        <v>12</v>
      </c>
      <c r="Y74" s="261"/>
      <c r="Z74" s="267">
        <f>AH63</f>
        <v>0</v>
      </c>
      <c r="AA74" s="268"/>
      <c r="AB74" s="264">
        <f>SUM(D74:AA74)</f>
        <v>933</v>
      </c>
      <c r="AC74" s="265"/>
      <c r="AD74" s="266"/>
      <c r="AE74" s="47"/>
      <c r="AF74" s="47"/>
      <c r="AG74" s="47"/>
      <c r="AH74" s="47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5" s="2" customFormat="1" ht="13.5" x14ac:dyDescent="0.25">
      <c r="A75" s="80"/>
      <c r="B75" s="91" t="s">
        <v>70</v>
      </c>
      <c r="C75" s="92"/>
      <c r="D75" s="262">
        <f>(AH9-AH10)</f>
        <v>0</v>
      </c>
      <c r="E75" s="263"/>
      <c r="F75" s="262">
        <f>AH14-AH15</f>
        <v>0</v>
      </c>
      <c r="G75" s="263"/>
      <c r="H75" s="262">
        <f>AH19-AH20</f>
        <v>0</v>
      </c>
      <c r="I75" s="263"/>
      <c r="J75" s="262">
        <f>AH24-AH25</f>
        <v>0</v>
      </c>
      <c r="K75" s="263"/>
      <c r="L75" s="262">
        <f>AH29-AH30</f>
        <v>0</v>
      </c>
      <c r="M75" s="263"/>
      <c r="N75" s="262">
        <f>AH34-AH35</f>
        <v>0</v>
      </c>
      <c r="O75" s="263"/>
      <c r="P75" s="262">
        <f>AH39-AH40</f>
        <v>0</v>
      </c>
      <c r="Q75" s="263"/>
      <c r="R75" s="276">
        <f>AH44-AH45</f>
        <v>0</v>
      </c>
      <c r="S75" s="277"/>
      <c r="T75" s="276">
        <f>AH49-AH50</f>
        <v>0</v>
      </c>
      <c r="U75" s="277"/>
      <c r="V75" s="276">
        <f>AH54-AH55</f>
        <v>0</v>
      </c>
      <c r="W75" s="277"/>
      <c r="X75" s="214">
        <f>AH59-AH50</f>
        <v>0</v>
      </c>
      <c r="Y75" s="147"/>
      <c r="Z75" s="260">
        <f>AH64-AH65</f>
        <v>0</v>
      </c>
      <c r="AA75" s="261"/>
      <c r="AB75" s="264">
        <f>SUM(D75:AA75)</f>
        <v>0</v>
      </c>
      <c r="AC75" s="265"/>
      <c r="AD75" s="266"/>
      <c r="AE75" s="48"/>
      <c r="AF75" s="48"/>
      <c r="AG75" s="48"/>
      <c r="AH75" s="48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5" s="2" customFormat="1" x14ac:dyDescent="0.2">
      <c r="A76" s="47"/>
      <c r="B76" s="53"/>
      <c r="C76" s="53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47"/>
      <c r="AE76" s="47"/>
      <c r="AF76" s="47"/>
      <c r="AG76" s="47"/>
      <c r="AH76" s="47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5" s="2" customFormat="1" ht="25.5" x14ac:dyDescent="0.2">
      <c r="A77" s="79" t="s">
        <v>71</v>
      </c>
      <c r="B77" s="54" t="s">
        <v>72</v>
      </c>
      <c r="C77" s="54"/>
      <c r="D77" s="81" t="s">
        <v>73</v>
      </c>
      <c r="E77" s="82"/>
      <c r="F77" s="82"/>
      <c r="G77" s="83"/>
      <c r="H77" s="81" t="s">
        <v>74</v>
      </c>
      <c r="I77" s="82"/>
      <c r="J77" s="82"/>
      <c r="K77" s="83"/>
      <c r="L77" s="81" t="s">
        <v>75</v>
      </c>
      <c r="M77" s="82"/>
      <c r="N77" s="82"/>
      <c r="O77" s="83"/>
      <c r="P77" s="81" t="s">
        <v>76</v>
      </c>
      <c r="Q77" s="82"/>
      <c r="R77" s="82"/>
      <c r="S77" s="83"/>
      <c r="T77" s="81" t="s">
        <v>77</v>
      </c>
      <c r="U77" s="82"/>
      <c r="V77" s="82"/>
      <c r="W77" s="83"/>
      <c r="X77" s="81" t="s">
        <v>78</v>
      </c>
      <c r="Y77" s="82"/>
      <c r="Z77" s="82"/>
      <c r="AA77" s="83"/>
      <c r="AB77" s="55"/>
      <c r="AC77" s="55"/>
      <c r="AD77" s="47"/>
      <c r="AE77" s="47"/>
      <c r="AF77" s="47"/>
      <c r="AG77" s="47"/>
      <c r="AH77" s="47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5" s="2" customFormat="1" ht="28.5" customHeight="1" x14ac:dyDescent="0.2">
      <c r="A78" s="80"/>
      <c r="B78" s="69" t="str">
        <f>AI2</f>
        <v>Temps de travail à définir dans la cellule A2</v>
      </c>
      <c r="C78" s="70"/>
      <c r="D78" s="267">
        <f>IF(G2="Poste à temps complet",1607,AB74)</f>
        <v>933</v>
      </c>
      <c r="E78" s="272"/>
      <c r="F78" s="272"/>
      <c r="G78" s="268"/>
      <c r="H78" s="267">
        <f>AB75</f>
        <v>0</v>
      </c>
      <c r="I78" s="272"/>
      <c r="J78" s="272"/>
      <c r="K78" s="268"/>
      <c r="L78" s="267">
        <f>SUM(AH45,AH40,AH35,AH30,AH25,AH20,AH15,AH10,AH65,AH60,AH55,AH50)</f>
        <v>0</v>
      </c>
      <c r="M78" s="272"/>
      <c r="N78" s="272"/>
      <c r="O78" s="268"/>
      <c r="P78" s="267">
        <f>H78-D78</f>
        <v>-933</v>
      </c>
      <c r="Q78" s="272"/>
      <c r="R78" s="272"/>
      <c r="S78" s="268"/>
      <c r="T78" s="273">
        <v>0</v>
      </c>
      <c r="U78" s="274"/>
      <c r="V78" s="274"/>
      <c r="W78" s="275"/>
      <c r="X78" s="269">
        <f>P78+T78</f>
        <v>-933</v>
      </c>
      <c r="Y78" s="270"/>
      <c r="Z78" s="270"/>
      <c r="AA78" s="271"/>
      <c r="AB78" s="55"/>
      <c r="AC78" s="55"/>
      <c r="AD78" s="47"/>
      <c r="AE78" s="47"/>
      <c r="AF78" s="47"/>
      <c r="AG78" s="47"/>
      <c r="AH78" s="47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5" s="2" customFormat="1" ht="9.75" customHeight="1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5" s="2" customFormat="1" ht="9.75" customHeight="1" x14ac:dyDescent="0.2">
      <c r="A80" s="56" t="s">
        <v>79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s="2" customFormat="1" ht="13.5" x14ac:dyDescent="0.25">
      <c r="A81" s="57" t="s">
        <v>80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s="2" customFormat="1" ht="27.75" customHeight="1" x14ac:dyDescent="0.2">
      <c r="A82" s="86" t="s">
        <v>81</v>
      </c>
      <c r="B82" s="87"/>
      <c r="C82" s="88" t="str">
        <f>IF(B78="Temps non-complet",B78,IF(B78="Temps complet",B78,"à définir"))</f>
        <v>à définir</v>
      </c>
      <c r="D82" s="89"/>
      <c r="E82" s="89"/>
      <c r="F82" s="90"/>
      <c r="G82" s="58"/>
      <c r="H82" s="58"/>
      <c r="I82" s="58"/>
      <c r="J82" s="58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8"/>
      <c r="W82" s="48"/>
      <c r="X82" s="48"/>
      <c r="Y82" s="48"/>
      <c r="Z82" s="48"/>
      <c r="AA82" s="48"/>
      <c r="AB82" s="48"/>
      <c r="AC82" s="48"/>
      <c r="AD82" s="47"/>
      <c r="AE82" s="47"/>
      <c r="AF82" s="47"/>
      <c r="AG82" s="47"/>
      <c r="AH82" s="47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s="2" customFormat="1" ht="12.75" customHeight="1" x14ac:dyDescent="0.2">
      <c r="A83" s="154" t="s">
        <v>82</v>
      </c>
      <c r="B83" s="155"/>
      <c r="C83" s="257">
        <f>C86*52/12</f>
        <v>88.053333333333342</v>
      </c>
      <c r="D83" s="258"/>
      <c r="E83" s="258"/>
      <c r="F83" s="259"/>
      <c r="G83" s="59"/>
      <c r="H83" s="59"/>
      <c r="I83" s="59"/>
      <c r="J83" s="59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60"/>
      <c r="W83" s="60"/>
      <c r="X83" s="60"/>
      <c r="Y83" s="60"/>
      <c r="Z83" s="60"/>
      <c r="AA83" s="60"/>
      <c r="AB83" s="60"/>
      <c r="AC83" s="60"/>
      <c r="AD83" s="47"/>
      <c r="AE83" s="47"/>
      <c r="AF83" s="47"/>
      <c r="AG83" s="47"/>
      <c r="AH83" s="47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s="2" customFormat="1" ht="12.75" customHeight="1" x14ac:dyDescent="0.2">
      <c r="A84" s="156"/>
      <c r="B84" s="157"/>
      <c r="C84" s="148"/>
      <c r="D84" s="149"/>
      <c r="E84" s="149"/>
      <c r="F84" s="150"/>
      <c r="G84" s="59"/>
      <c r="H84" s="59"/>
      <c r="I84" s="59"/>
      <c r="J84" s="59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50"/>
      <c r="W84" s="50"/>
      <c r="X84" s="50"/>
      <c r="Y84" s="50"/>
      <c r="Z84" s="50"/>
      <c r="AA84" s="50"/>
      <c r="AB84" s="50"/>
      <c r="AC84" s="50"/>
      <c r="AD84" s="47"/>
      <c r="AE84" s="47"/>
      <c r="AF84" s="47"/>
      <c r="AG84" s="47"/>
      <c r="AH84" s="47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s="2" customFormat="1" ht="12.75" customHeight="1" x14ac:dyDescent="0.2">
      <c r="A85" s="158"/>
      <c r="B85" s="159"/>
      <c r="C85" s="151"/>
      <c r="D85" s="152"/>
      <c r="E85" s="152"/>
      <c r="F85" s="153"/>
      <c r="G85" s="59"/>
      <c r="H85" s="59"/>
      <c r="I85" s="59"/>
      <c r="J85" s="59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51"/>
      <c r="W85" s="51"/>
      <c r="X85" s="51"/>
      <c r="Y85" s="51"/>
      <c r="Z85" s="51"/>
      <c r="AA85" s="51"/>
      <c r="AB85" s="51"/>
      <c r="AC85" s="51"/>
      <c r="AD85" s="47"/>
      <c r="AE85" s="47"/>
      <c r="AF85" s="47"/>
      <c r="AG85" s="47"/>
      <c r="AH85" s="47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s="2" customFormat="1" ht="12.75" customHeight="1" x14ac:dyDescent="0.2">
      <c r="A86" s="154" t="s">
        <v>83</v>
      </c>
      <c r="B86" s="155"/>
      <c r="C86" s="257">
        <f>'Calcul annualisation'!B42</f>
        <v>20.32</v>
      </c>
      <c r="D86" s="258"/>
      <c r="E86" s="258"/>
      <c r="F86" s="259"/>
      <c r="G86" s="59"/>
      <c r="H86" s="59"/>
      <c r="I86" s="59"/>
      <c r="J86" s="59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s="2" customFormat="1" x14ac:dyDescent="0.2">
      <c r="A87" s="156"/>
      <c r="B87" s="157"/>
      <c r="C87" s="148"/>
      <c r="D87" s="149"/>
      <c r="E87" s="149"/>
      <c r="F87" s="150"/>
      <c r="G87" s="59"/>
      <c r="H87" s="59"/>
      <c r="I87" s="59"/>
      <c r="J87" s="59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50"/>
      <c r="W87" s="50"/>
      <c r="X87" s="50"/>
      <c r="Y87" s="50"/>
      <c r="Z87" s="50"/>
      <c r="AA87" s="50"/>
      <c r="AB87" s="50"/>
      <c r="AC87" s="50"/>
      <c r="AD87" s="47"/>
      <c r="AE87" s="47"/>
      <c r="AF87" s="47"/>
      <c r="AG87" s="47"/>
      <c r="AH87" s="47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s="2" customFormat="1" x14ac:dyDescent="0.2">
      <c r="A88" s="160"/>
      <c r="B88" s="161"/>
      <c r="C88" s="162"/>
      <c r="D88" s="163"/>
      <c r="E88" s="163"/>
      <c r="F88" s="164"/>
      <c r="G88" s="59"/>
      <c r="H88" s="59"/>
      <c r="I88" s="59"/>
      <c r="J88" s="59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51"/>
      <c r="W88" s="51"/>
      <c r="X88" s="51"/>
      <c r="Y88" s="51"/>
      <c r="Z88" s="51"/>
      <c r="AA88" s="51"/>
      <c r="AB88" s="51"/>
      <c r="AC88" s="51"/>
      <c r="AD88" s="47"/>
      <c r="AE88" s="47"/>
      <c r="AF88" s="47"/>
      <c r="AG88" s="47"/>
      <c r="AH88" s="47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ht="3.75" customHeight="1" x14ac:dyDescent="0.2"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</sheetData>
  <mergeCells count="33">
    <mergeCell ref="AB75:AD75"/>
    <mergeCell ref="Z75:AA75"/>
    <mergeCell ref="V75:W75"/>
    <mergeCell ref="T75:U75"/>
    <mergeCell ref="R75:S75"/>
    <mergeCell ref="X78:AA78"/>
    <mergeCell ref="P78:S78"/>
    <mergeCell ref="L78:O78"/>
    <mergeCell ref="H78:K78"/>
    <mergeCell ref="D78:G78"/>
    <mergeCell ref="T78:W78"/>
    <mergeCell ref="R74:S74"/>
    <mergeCell ref="P74:Q74"/>
    <mergeCell ref="N74:O74"/>
    <mergeCell ref="L74:M74"/>
    <mergeCell ref="P75:Q75"/>
    <mergeCell ref="N75:O75"/>
    <mergeCell ref="L75:M75"/>
    <mergeCell ref="AB74:AD74"/>
    <mergeCell ref="Z74:AA74"/>
    <mergeCell ref="X74:Y74"/>
    <mergeCell ref="V74:W74"/>
    <mergeCell ref="T74:U74"/>
    <mergeCell ref="C86:F86"/>
    <mergeCell ref="J74:K74"/>
    <mergeCell ref="H74:I74"/>
    <mergeCell ref="F74:G74"/>
    <mergeCell ref="D74:E74"/>
    <mergeCell ref="J75:K75"/>
    <mergeCell ref="F75:G75"/>
    <mergeCell ref="C83:F83"/>
    <mergeCell ref="D75:E75"/>
    <mergeCell ref="H75:I75"/>
  </mergeCells>
  <printOptions horizontalCentered="1" verticalCentered="1"/>
  <pageMargins left="3.937007874015748E-2" right="3.937007874015748E-2" top="3.937007874015748E-2" bottom="3.937007874015748E-2" header="0" footer="0"/>
  <pageSetup paperSize="9" scale="85" orientation="landscape" r:id="rId1"/>
  <headerFooter alignWithMargins="0">
    <oddHeader>&amp;L&amp;"Arial,Italique"Logo&amp;C&amp;"Arial,Gras italique"&amp;12Dénomination de la structure</oddHeader>
    <oddFooter>&amp;L&amp;8Planning annualisation&amp;C
&amp;"Arial Narrow,Normal"&amp;8A titre indicatif : 0,25 = 15 min. ; 0,5 = 30 min. ; 0,75 = 45 min.&amp;R&amp;8Page &amp;P / &amp;N</oddFooter>
  </headerFooter>
  <rowBreaks count="1" manualBreakCount="1">
    <brk id="69" max="655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Calcul annualisation</vt:lpstr>
      <vt:lpstr>planning 2026-2027</vt:lpstr>
      <vt:lpstr>'planning 2026-2027'!Impression_des_titres</vt:lpstr>
      <vt:lpstr>'Calcul annualisation'!Zone_d_impression</vt:lpstr>
      <vt:lpstr>'planning 2026-2027'!Zone_d_impression</vt:lpstr>
    </vt:vector>
  </TitlesOfParts>
  <Company>CDG29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delumeau</dc:creator>
  <cp:lastModifiedBy>Laure RENAUD  - CDG - Maison des Communes de la Vendée</cp:lastModifiedBy>
  <cp:lastPrinted>2023-03-24T09:59:55Z</cp:lastPrinted>
  <dcterms:created xsi:type="dcterms:W3CDTF">2006-08-08T07:20:03Z</dcterms:created>
  <dcterms:modified xsi:type="dcterms:W3CDTF">2026-03-25T15:00:45Z</dcterms:modified>
</cp:coreProperties>
</file>