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tech00\CDG\Pole_SQVT\Commun\"/>
    </mc:Choice>
  </mc:AlternateContent>
  <xr:revisionPtr revIDLastSave="0" documentId="13_ncr:1_{D755702F-4F33-44AF-9AD2-600118365A57}" xr6:coauthVersionLast="47" xr6:coauthVersionMax="47" xr10:uidLastSave="{00000000-0000-0000-0000-000000000000}"/>
  <bookViews>
    <workbookView xWindow="-120" yWindow="-120" windowWidth="29040" windowHeight="15720" xr2:uid="{5D44A4F2-ACB0-4A00-9E2D-318E5382B12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14" i="1" s="1"/>
  <c r="B18" i="1" s="1"/>
  <c r="C28" i="1"/>
  <c r="B28" i="1"/>
  <c r="C32" i="1"/>
  <c r="C36" i="1" s="1"/>
  <c r="B32" i="1"/>
  <c r="B36" i="1" s="1"/>
  <c r="C10" i="1"/>
  <c r="C14" i="1" s="1"/>
  <c r="C16" i="1" l="1"/>
  <c r="C18" i="1"/>
  <c r="B16" i="1"/>
  <c r="B19" i="1" s="1"/>
  <c r="B34" i="1"/>
  <c r="B37" i="1" s="1"/>
  <c r="C34" i="1"/>
  <c r="C37" i="1" s="1"/>
  <c r="C19" i="1" l="1"/>
</calcChain>
</file>

<file path=xl/sharedStrings.xml><?xml version="1.0" encoding="utf-8"?>
<sst xmlns="http://schemas.openxmlformats.org/spreadsheetml/2006/main" count="36" uniqueCount="24">
  <si>
    <t>Totalité des charges patronales (50 % du TBI + NBI)</t>
  </si>
  <si>
    <t>Montant indemnités accessoires</t>
  </si>
  <si>
    <t>Supplément Familial de Traitement (SFT)</t>
  </si>
  <si>
    <t>Montant RIFSEEP (IFSE + CIA)</t>
  </si>
  <si>
    <t>SIMULATEUR CALCUL DE COTISATION ANNUELLE - ASSURANCE STATUTAIRE</t>
  </si>
  <si>
    <t>Base totale de cotisation</t>
  </si>
  <si>
    <t>Taux de cotisation CENTRE DE GESTION</t>
  </si>
  <si>
    <t>Taux de cotisation CNP ASSURANCES</t>
  </si>
  <si>
    <t>Mairies et établissements publics de moins de 30 agents CNRACL</t>
  </si>
  <si>
    <t>Nouvelle Bonification Indiciaire (NBI)</t>
  </si>
  <si>
    <t>Traitement Brut Indiciaire (TBI)</t>
  </si>
  <si>
    <t>Montant cotisation CNP ASSURANCES</t>
  </si>
  <si>
    <t>Montant Frais de gestion CENTRE DE GESTION</t>
  </si>
  <si>
    <r>
      <rPr>
        <b/>
        <sz val="11"/>
        <color theme="1"/>
        <rFont val="Futura Lt BT"/>
        <family val="2"/>
      </rPr>
      <t>Proposition 1</t>
    </r>
    <r>
      <rPr>
        <sz val="11"/>
        <color theme="1"/>
        <rFont val="Futura Lt BT"/>
        <family val="2"/>
      </rPr>
      <t xml:space="preserve"> :
Franchise 15 jrs en maladie ordinaire</t>
    </r>
  </si>
  <si>
    <r>
      <rPr>
        <b/>
        <sz val="11"/>
        <color theme="1"/>
        <rFont val="Futura Lt BT"/>
        <family val="2"/>
      </rPr>
      <t>Proposition 2</t>
    </r>
    <r>
      <rPr>
        <sz val="11"/>
        <color theme="1"/>
        <rFont val="Futura Lt BT"/>
        <family val="2"/>
      </rPr>
      <t xml:space="preserve"> : 
Franchise 30 jrs en maladie ordinaire + 
franchise 15 jrs sur CITIS (accidents de travail et maladies professionnelles)</t>
    </r>
  </si>
  <si>
    <t>Moitié des charges patronales (25 % du TBI + NBI)</t>
  </si>
  <si>
    <t>Taux de cotisation CDG</t>
  </si>
  <si>
    <t>Montant Frais de gestion CDG</t>
  </si>
  <si>
    <t>Base obligatoire</t>
  </si>
  <si>
    <t>Base optionnelle</t>
  </si>
  <si>
    <t>Base totale de cotisation (obligatoire + optionnelle)</t>
  </si>
  <si>
    <t>Avec option TOTALITE des Charges Patronales (50% du TBI + NBI)</t>
  </si>
  <si>
    <t>Avec option MOITIÉ des Charges Patronales (25% du TBI + NBI)</t>
  </si>
  <si>
    <t>MONTANT TOTAL COTISATION ANNUELLE (CNP + CDG)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</si>
</sst>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Futura Lt BT"/>
      <family val="2"/>
    </font>
    <font>
      <b/>
      <sz val="11"/>
      <color theme="1"/>
      <name val="Futura Lt BT"/>
      <family val="2"/>
    </font>
    <font>
      <b/>
      <sz val="14"/>
      <color theme="1"/>
      <name val="Futura Lt BT"/>
      <family val="2"/>
    </font>
    <font>
      <i/>
      <u/>
      <sz val="14"/>
      <color theme="1"/>
      <name val="Futura Lt BT"/>
      <family val="2"/>
    </font>
    <font>
      <b/>
      <sz val="16"/>
      <color theme="1"/>
      <name val="Futura Lt BT"/>
      <family val="2"/>
    </font>
    <font>
      <b/>
      <sz val="11"/>
      <color rgb="FFFF0000"/>
      <name val="Futura Lt BT"/>
      <family val="2"/>
    </font>
    <font>
      <b/>
      <sz val="14"/>
      <color rgb="FFFF0000"/>
      <name val="Futura Lt BT"/>
      <family val="2"/>
    </font>
    <font>
      <b/>
      <sz val="16"/>
      <color rgb="FFFF0000"/>
      <name val="Futura Lt BT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3" borderId="2" xfId="0" applyFont="1" applyFill="1" applyBorder="1" applyAlignment="1">
      <alignment horizontal="left"/>
    </xf>
    <xf numFmtId="10" fontId="3" fillId="3" borderId="3" xfId="1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10" fontId="3" fillId="4" borderId="3" xfId="1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0" fontId="6" fillId="0" borderId="4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10" xfId="0" applyFont="1" applyBorder="1" applyAlignment="1">
      <alignment horizontal="left"/>
    </xf>
    <xf numFmtId="0" fontId="2" fillId="3" borderId="1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5" borderId="12" xfId="0" applyFont="1" applyFill="1" applyBorder="1" applyAlignment="1">
      <alignment horizontal="left"/>
    </xf>
    <xf numFmtId="0" fontId="6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 wrapText="1"/>
    </xf>
    <xf numFmtId="10" fontId="3" fillId="3" borderId="15" xfId="1" applyNumberFormat="1" applyFont="1" applyFill="1" applyBorder="1" applyAlignment="1">
      <alignment horizontal="center" vertical="center"/>
    </xf>
    <xf numFmtId="10" fontId="3" fillId="4" borderId="15" xfId="1" applyNumberFormat="1" applyFont="1" applyFill="1" applyBorder="1" applyAlignment="1">
      <alignment horizontal="center" vertical="center"/>
    </xf>
    <xf numFmtId="0" fontId="3" fillId="6" borderId="8" xfId="0" applyFont="1" applyFill="1" applyBorder="1" applyAlignment="1">
      <alignment vertical="center"/>
    </xf>
    <xf numFmtId="0" fontId="3" fillId="7" borderId="8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vertical="center"/>
    </xf>
    <xf numFmtId="0" fontId="2" fillId="0" borderId="17" xfId="0" applyFont="1" applyBorder="1" applyAlignment="1">
      <alignment horizontal="left"/>
    </xf>
    <xf numFmtId="0" fontId="3" fillId="6" borderId="20" xfId="0" applyFont="1" applyFill="1" applyBorder="1" applyAlignment="1">
      <alignment horizontal="left" vertical="center"/>
    </xf>
    <xf numFmtId="0" fontId="3" fillId="6" borderId="21" xfId="0" applyFont="1" applyFill="1" applyBorder="1" applyAlignment="1">
      <alignment horizontal="left" vertical="center"/>
    </xf>
    <xf numFmtId="164" fontId="2" fillId="0" borderId="14" xfId="0" applyNumberFormat="1" applyFont="1" applyBorder="1" applyAlignment="1" applyProtection="1">
      <alignment horizontal="center" vertical="center"/>
      <protection locked="0"/>
    </xf>
    <xf numFmtId="164" fontId="2" fillId="0" borderId="7" xfId="0" applyNumberFormat="1" applyFont="1" applyBorder="1" applyAlignment="1" applyProtection="1">
      <alignment horizontal="center" vertical="center"/>
      <protection locked="0"/>
    </xf>
    <xf numFmtId="164" fontId="2" fillId="7" borderId="13" xfId="0" applyNumberFormat="1" applyFont="1" applyFill="1" applyBorder="1" applyAlignment="1">
      <alignment horizontal="center" vertical="center"/>
    </xf>
    <xf numFmtId="164" fontId="2" fillId="7" borderId="9" xfId="0" applyNumberFormat="1" applyFont="1" applyFill="1" applyBorder="1" applyAlignment="1">
      <alignment horizontal="center" vertical="center"/>
    </xf>
    <xf numFmtId="164" fontId="2" fillId="2" borderId="16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64" fontId="2" fillId="5" borderId="16" xfId="0" applyNumberFormat="1" applyFont="1" applyFill="1" applyBorder="1" applyAlignment="1">
      <alignment horizontal="center" vertical="center"/>
    </xf>
    <xf numFmtId="164" fontId="2" fillId="5" borderId="5" xfId="0" applyNumberFormat="1" applyFont="1" applyFill="1" applyBorder="1" applyAlignment="1">
      <alignment horizontal="center" vertical="center"/>
    </xf>
    <xf numFmtId="164" fontId="9" fillId="0" borderId="16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 applyProtection="1">
      <alignment horizontal="center" vertical="center"/>
      <protection locked="0"/>
    </xf>
    <xf numFmtId="164" fontId="2" fillId="0" borderId="19" xfId="0" applyNumberFormat="1" applyFont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6" borderId="21" xfId="0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8</xdr:row>
      <xdr:rowOff>28575</xdr:rowOff>
    </xdr:from>
    <xdr:to>
      <xdr:col>3</xdr:col>
      <xdr:colOff>428625</xdr:colOff>
      <xdr:row>13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78CCBD4C-AFDE-430A-94D4-51319AE21E79}"/>
            </a:ext>
          </a:extLst>
        </xdr:cNvPr>
        <xdr:cNvSpPr/>
      </xdr:nvSpPr>
      <xdr:spPr>
        <a:xfrm>
          <a:off x="13230225" y="2400300"/>
          <a:ext cx="266700" cy="942975"/>
        </a:xfrm>
        <a:prstGeom prst="rightBrac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523875</xdr:colOff>
      <xdr:row>9</xdr:row>
      <xdr:rowOff>104775</xdr:rowOff>
    </xdr:from>
    <xdr:to>
      <xdr:col>7</xdr:col>
      <xdr:colOff>447675</xdr:colOff>
      <xdr:row>12</xdr:row>
      <xdr:rowOff>47626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1A673831-78FA-4C00-8162-CEFE7F91DB8D}"/>
            </a:ext>
          </a:extLst>
        </xdr:cNvPr>
        <xdr:cNvSpPr txBox="1"/>
      </xdr:nvSpPr>
      <xdr:spPr>
        <a:xfrm>
          <a:off x="13592175" y="2667000"/>
          <a:ext cx="2971800" cy="5143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solidFill>
                <a:srgbClr val="FF0000"/>
              </a:solidFill>
              <a:latin typeface="Futura Lt BT" panose="020B0402020204020303" pitchFamily="34" charset="0"/>
            </a:rPr>
            <a:t>Indiquer uniquement les montants des options </a:t>
          </a:r>
          <a:r>
            <a:rPr lang="fr-FR" sz="1100" b="1" baseline="0">
              <a:solidFill>
                <a:srgbClr val="FF0000"/>
              </a:solidFill>
              <a:latin typeface="Futura Lt BT" panose="020B0402020204020303" pitchFamily="34" charset="0"/>
            </a:rPr>
            <a:t>que vous souhaitez souscrire </a:t>
          </a:r>
          <a:endParaRPr lang="fr-FR" sz="1100" b="1">
            <a:solidFill>
              <a:srgbClr val="FF0000"/>
            </a:solidFill>
            <a:latin typeface="Futura Lt BT" panose="020B0402020204020303" pitchFamily="34" charset="0"/>
          </a:endParaRPr>
        </a:p>
      </xdr:txBody>
    </xdr:sp>
    <xdr:clientData/>
  </xdr:twoCellAnchor>
  <xdr:twoCellAnchor>
    <xdr:from>
      <xdr:col>3</xdr:col>
      <xdr:colOff>114300</xdr:colOff>
      <xdr:row>26</xdr:row>
      <xdr:rowOff>0</xdr:rowOff>
    </xdr:from>
    <xdr:to>
      <xdr:col>3</xdr:col>
      <xdr:colOff>381000</xdr:colOff>
      <xdr:row>30</xdr:row>
      <xdr:rowOff>180975</xdr:rowOff>
    </xdr:to>
    <xdr:sp macro="" textlink="">
      <xdr:nvSpPr>
        <xdr:cNvPr id="4" name="Accolade fermante 3">
          <a:extLst>
            <a:ext uri="{FF2B5EF4-FFF2-40B4-BE49-F238E27FC236}">
              <a16:creationId xmlns:a16="http://schemas.microsoft.com/office/drawing/2014/main" id="{A651FC6E-E3C4-4B5D-BEE2-99D0FD3EA924}"/>
            </a:ext>
          </a:extLst>
        </xdr:cNvPr>
        <xdr:cNvSpPr/>
      </xdr:nvSpPr>
      <xdr:spPr>
        <a:xfrm>
          <a:off x="13182600" y="6838950"/>
          <a:ext cx="266700" cy="942975"/>
        </a:xfrm>
        <a:prstGeom prst="rightBrac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514350</xdr:colOff>
      <xdr:row>27</xdr:row>
      <xdr:rowOff>57150</xdr:rowOff>
    </xdr:from>
    <xdr:to>
      <xdr:col>7</xdr:col>
      <xdr:colOff>438150</xdr:colOff>
      <xdr:row>30</xdr:row>
      <xdr:rowOff>1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9B6E240E-9422-4E71-8B5B-5F8156E5833C}"/>
            </a:ext>
          </a:extLst>
        </xdr:cNvPr>
        <xdr:cNvSpPr txBox="1"/>
      </xdr:nvSpPr>
      <xdr:spPr>
        <a:xfrm>
          <a:off x="13582650" y="7086600"/>
          <a:ext cx="2971800" cy="5143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solidFill>
                <a:srgbClr val="FF0000"/>
              </a:solidFill>
              <a:latin typeface="Futura Lt BT" panose="020B0402020204020303" pitchFamily="34" charset="0"/>
            </a:rPr>
            <a:t>Indiquer uniquement les montants des options </a:t>
          </a:r>
          <a:r>
            <a:rPr lang="fr-FR" sz="1100" b="1" baseline="0">
              <a:solidFill>
                <a:srgbClr val="FF0000"/>
              </a:solidFill>
              <a:latin typeface="Futura Lt BT" panose="020B0402020204020303" pitchFamily="34" charset="0"/>
            </a:rPr>
            <a:t>que vous souhaitez souscrire </a:t>
          </a:r>
          <a:endParaRPr lang="fr-FR" sz="1100" b="1">
            <a:solidFill>
              <a:srgbClr val="FF0000"/>
            </a:solidFill>
            <a:latin typeface="Futura Lt BT" panose="020B0402020204020303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3E12C-ECFF-48CF-9371-9F0F096CC6F0}">
  <dimension ref="A1:D37"/>
  <sheetViews>
    <sheetView showGridLines="0" tabSelected="1" workbookViewId="0">
      <selection activeCell="B21" sqref="B21"/>
    </sheetView>
  </sheetViews>
  <sheetFormatPr baseColWidth="10" defaultRowHeight="15" x14ac:dyDescent="0.25"/>
  <cols>
    <col min="1" max="1" width="86.42578125" bestFit="1" customWidth="1"/>
    <col min="2" max="2" width="40.42578125" customWidth="1"/>
    <col min="3" max="3" width="69.140625" customWidth="1"/>
  </cols>
  <sheetData>
    <row r="1" spans="1:4" ht="30" customHeight="1" x14ac:dyDescent="0.25">
      <c r="A1" s="41" t="s">
        <v>4</v>
      </c>
      <c r="B1" s="41"/>
      <c r="C1" s="41"/>
      <c r="D1" s="41"/>
    </row>
    <row r="2" spans="1:4" ht="18" x14ac:dyDescent="0.25">
      <c r="A2" s="42" t="s">
        <v>8</v>
      </c>
      <c r="B2" s="42"/>
      <c r="C2" s="42"/>
      <c r="D2" s="42"/>
    </row>
    <row r="3" spans="1:4" x14ac:dyDescent="0.25">
      <c r="A3" s="2"/>
      <c r="B3" s="2"/>
      <c r="C3" s="2"/>
      <c r="D3" s="2"/>
    </row>
    <row r="4" spans="1:4" ht="18" x14ac:dyDescent="0.25">
      <c r="A4" s="43" t="s">
        <v>21</v>
      </c>
      <c r="B4" s="43"/>
      <c r="C4" s="43"/>
      <c r="D4" s="2"/>
    </row>
    <row r="5" spans="1:4" ht="15.75" thickBot="1" x14ac:dyDescent="0.3">
      <c r="A5" s="13"/>
      <c r="B5" s="13"/>
      <c r="C5" s="13"/>
      <c r="D5" s="2"/>
    </row>
    <row r="6" spans="1:4" ht="47.25" customHeight="1" thickBot="1" x14ac:dyDescent="0.3">
      <c r="A6" s="23" t="s">
        <v>18</v>
      </c>
      <c r="B6" s="20" t="s">
        <v>13</v>
      </c>
      <c r="C6" s="12" t="s">
        <v>14</v>
      </c>
      <c r="D6" s="2"/>
    </row>
    <row r="7" spans="1:4" x14ac:dyDescent="0.25">
      <c r="A7" s="10" t="s">
        <v>10</v>
      </c>
      <c r="B7" s="29"/>
      <c r="C7" s="30"/>
      <c r="D7" s="2"/>
    </row>
    <row r="8" spans="1:4" ht="27.75" customHeight="1" x14ac:dyDescent="0.25">
      <c r="A8" s="28" t="s">
        <v>19</v>
      </c>
      <c r="B8" s="44"/>
      <c r="C8" s="45"/>
      <c r="D8" s="2"/>
    </row>
    <row r="9" spans="1:4" x14ac:dyDescent="0.25">
      <c r="A9" s="10" t="s">
        <v>9</v>
      </c>
      <c r="B9" s="29"/>
      <c r="C9" s="30"/>
      <c r="D9" s="2"/>
    </row>
    <row r="10" spans="1:4" x14ac:dyDescent="0.25">
      <c r="A10" s="10" t="s">
        <v>0</v>
      </c>
      <c r="B10" s="29">
        <f>(B7+B9)*0.5</f>
        <v>0</v>
      </c>
      <c r="C10" s="30">
        <f>(C7+C9)*0.5</f>
        <v>0</v>
      </c>
      <c r="D10" s="2"/>
    </row>
    <row r="11" spans="1:4" x14ac:dyDescent="0.25">
      <c r="A11" s="10" t="s">
        <v>2</v>
      </c>
      <c r="B11" s="29"/>
      <c r="C11" s="30"/>
      <c r="D11" s="2"/>
    </row>
    <row r="12" spans="1:4" x14ac:dyDescent="0.25">
      <c r="A12" s="10" t="s">
        <v>1</v>
      </c>
      <c r="B12" s="29"/>
      <c r="C12" s="30"/>
      <c r="D12" s="2"/>
    </row>
    <row r="13" spans="1:4" ht="15.75" thickBot="1" x14ac:dyDescent="0.3">
      <c r="A13" s="10" t="s">
        <v>3</v>
      </c>
      <c r="B13" s="29"/>
      <c r="C13" s="30"/>
      <c r="D13" s="2"/>
    </row>
    <row r="14" spans="1:4" s="1" customFormat="1" ht="27" customHeight="1" thickBot="1" x14ac:dyDescent="0.3">
      <c r="A14" s="24" t="s">
        <v>20</v>
      </c>
      <c r="B14" s="31">
        <f>B7+B9+B10+B11+B12+B13</f>
        <v>0</v>
      </c>
      <c r="C14" s="32">
        <f>C7+C9+C10+C11+C12+C13</f>
        <v>0</v>
      </c>
      <c r="D14" s="3"/>
    </row>
    <row r="15" spans="1:4" x14ac:dyDescent="0.25">
      <c r="A15" s="4" t="s">
        <v>7</v>
      </c>
      <c r="B15" s="21">
        <v>5.6899999999999999E-2</v>
      </c>
      <c r="C15" s="5">
        <v>4.99E-2</v>
      </c>
    </row>
    <row r="16" spans="1:4" ht="15.75" thickBot="1" x14ac:dyDescent="0.3">
      <c r="A16" s="6" t="s">
        <v>11</v>
      </c>
      <c r="B16" s="33">
        <f>B14*B15</f>
        <v>0</v>
      </c>
      <c r="C16" s="34">
        <f>C14*C15</f>
        <v>0</v>
      </c>
    </row>
    <row r="17" spans="1:3" x14ac:dyDescent="0.25">
      <c r="A17" s="7" t="s">
        <v>16</v>
      </c>
      <c r="B17" s="22">
        <v>1.1999999999999999E-3</v>
      </c>
      <c r="C17" s="8">
        <v>1.1999999999999999E-3</v>
      </c>
    </row>
    <row r="18" spans="1:3" ht="15.75" thickBot="1" x14ac:dyDescent="0.3">
      <c r="A18" s="9" t="s">
        <v>17</v>
      </c>
      <c r="B18" s="35">
        <f>B14*B17</f>
        <v>0</v>
      </c>
      <c r="C18" s="36">
        <f>C14*C17</f>
        <v>0</v>
      </c>
    </row>
    <row r="19" spans="1:3" ht="33.75" customHeight="1" thickBot="1" x14ac:dyDescent="0.3">
      <c r="A19" s="11" t="s">
        <v>23</v>
      </c>
      <c r="B19" s="37">
        <f>B16+B18</f>
        <v>0</v>
      </c>
      <c r="C19" s="38">
        <f>C16+C18</f>
        <v>0</v>
      </c>
    </row>
    <row r="22" spans="1:3" ht="18" x14ac:dyDescent="0.25">
      <c r="A22" s="43" t="s">
        <v>22</v>
      </c>
      <c r="B22" s="43"/>
      <c r="C22" s="43"/>
    </row>
    <row r="23" spans="1:3" ht="15.75" thickBot="1" x14ac:dyDescent="0.3">
      <c r="A23" s="13"/>
      <c r="B23" s="13"/>
      <c r="C23" s="13"/>
    </row>
    <row r="24" spans="1:3" ht="45.75" thickBot="1" x14ac:dyDescent="0.3">
      <c r="A24" s="25" t="s">
        <v>18</v>
      </c>
      <c r="B24" s="20" t="s">
        <v>13</v>
      </c>
      <c r="C24" s="12" t="s">
        <v>14</v>
      </c>
    </row>
    <row r="25" spans="1:3" x14ac:dyDescent="0.25">
      <c r="A25" s="26" t="s">
        <v>10</v>
      </c>
      <c r="B25" s="39"/>
      <c r="C25" s="40"/>
    </row>
    <row r="26" spans="1:3" ht="29.25" customHeight="1" x14ac:dyDescent="0.25">
      <c r="A26" s="27" t="s">
        <v>19</v>
      </c>
      <c r="B26" s="44"/>
      <c r="C26" s="45"/>
    </row>
    <row r="27" spans="1:3" x14ac:dyDescent="0.25">
      <c r="A27" s="14" t="s">
        <v>9</v>
      </c>
      <c r="B27" s="29"/>
      <c r="C27" s="30"/>
    </row>
    <row r="28" spans="1:3" x14ac:dyDescent="0.25">
      <c r="A28" s="14" t="s">
        <v>15</v>
      </c>
      <c r="B28" s="29">
        <f>(B25+B27)*0.25</f>
        <v>0</v>
      </c>
      <c r="C28" s="30">
        <f>(C25+C27)*0.25</f>
        <v>0</v>
      </c>
    </row>
    <row r="29" spans="1:3" x14ac:dyDescent="0.25">
      <c r="A29" s="14" t="s">
        <v>2</v>
      </c>
      <c r="B29" s="29"/>
      <c r="C29" s="30"/>
    </row>
    <row r="30" spans="1:3" x14ac:dyDescent="0.25">
      <c r="A30" s="14" t="s">
        <v>1</v>
      </c>
      <c r="B30" s="29"/>
      <c r="C30" s="30"/>
    </row>
    <row r="31" spans="1:3" ht="15.75" thickBot="1" x14ac:dyDescent="0.3">
      <c r="A31" s="14" t="s">
        <v>3</v>
      </c>
      <c r="B31" s="29"/>
      <c r="C31" s="30"/>
    </row>
    <row r="32" spans="1:3" ht="28.5" customHeight="1" thickBot="1" x14ac:dyDescent="0.3">
      <c r="A32" s="24" t="s">
        <v>5</v>
      </c>
      <c r="B32" s="31">
        <f>B25+B27+B28+B29+B30+B31</f>
        <v>0</v>
      </c>
      <c r="C32" s="32">
        <f>C25+C27+C28+C29+C30+C31</f>
        <v>0</v>
      </c>
    </row>
    <row r="33" spans="1:3" x14ac:dyDescent="0.25">
      <c r="A33" s="15" t="s">
        <v>7</v>
      </c>
      <c r="B33" s="21">
        <v>5.6899999999999999E-2</v>
      </c>
      <c r="C33" s="5">
        <v>4.99E-2</v>
      </c>
    </row>
    <row r="34" spans="1:3" ht="15.75" thickBot="1" x14ac:dyDescent="0.3">
      <c r="A34" s="16" t="s">
        <v>11</v>
      </c>
      <c r="B34" s="33">
        <f>B32*B33</f>
        <v>0</v>
      </c>
      <c r="C34" s="34">
        <f>C32*C33</f>
        <v>0</v>
      </c>
    </row>
    <row r="35" spans="1:3" x14ac:dyDescent="0.25">
      <c r="A35" s="17" t="s">
        <v>6</v>
      </c>
      <c r="B35" s="22">
        <v>1.1999999999999999E-3</v>
      </c>
      <c r="C35" s="8">
        <v>1.1999999999999999E-3</v>
      </c>
    </row>
    <row r="36" spans="1:3" ht="15.75" thickBot="1" x14ac:dyDescent="0.3">
      <c r="A36" s="18" t="s">
        <v>12</v>
      </c>
      <c r="B36" s="35">
        <f>B32*B35</f>
        <v>0</v>
      </c>
      <c r="C36" s="36">
        <f>C32*C35</f>
        <v>0</v>
      </c>
    </row>
    <row r="37" spans="1:3" ht="34.5" customHeight="1" thickBot="1" x14ac:dyDescent="0.3">
      <c r="A37" s="19" t="s">
        <v>23</v>
      </c>
      <c r="B37" s="37">
        <f>B34+B36</f>
        <v>0</v>
      </c>
      <c r="C37" s="38">
        <f>C34+C36</f>
        <v>0</v>
      </c>
    </row>
  </sheetData>
  <sheetProtection algorithmName="SHA-512" hashValue="LRvVcuPN4Ebub0qsaS/+5wHIUHGq1pH+/VxJhSBSZtcbSfdhfOlgKc2Z37tjwvJhfnq24HEuzfKmv13oBPdpEw==" saltValue="33QWOUkfBoiCgQ8Pvi+/sw==" spinCount="100000" sheet="1" objects="1" scenarios="1"/>
  <mergeCells count="6">
    <mergeCell ref="A1:D1"/>
    <mergeCell ref="A2:D2"/>
    <mergeCell ref="A4:C4"/>
    <mergeCell ref="A22:C22"/>
    <mergeCell ref="B26:C26"/>
    <mergeCell ref="B8:C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CDG85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LERAY - CDG - Maison des Communes de la Vendée</dc:creator>
  <cp:lastModifiedBy>Marina LERAY - CDG - Maison des Communes de la Vendée</cp:lastModifiedBy>
  <dcterms:created xsi:type="dcterms:W3CDTF">2025-09-12T07:47:25Z</dcterms:created>
  <dcterms:modified xsi:type="dcterms:W3CDTF">2025-09-15T07:53:26Z</dcterms:modified>
</cp:coreProperties>
</file>